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hana/Desktop/"/>
    </mc:Choice>
  </mc:AlternateContent>
  <xr:revisionPtr revIDLastSave="0" documentId="8_{BBE4100C-A81E-D647-8B42-DE11B11FF4C9}" xr6:coauthVersionLast="36" xr6:coauthVersionMax="36" xr10:uidLastSave="{00000000-0000-0000-0000-000000000000}"/>
  <bookViews>
    <workbookView xWindow="120" yWindow="460" windowWidth="10000" windowHeight="5680" tabRatio="939"/>
  </bookViews>
  <sheets>
    <sheet name="0FRONT" sheetId="37" r:id="rId1"/>
    <sheet name="1ALG" sheetId="14" r:id="rId2"/>
    <sheet name="2INV" sheetId="15" r:id="rId3"/>
    <sheet name="3FIN" sheetId="16" r:id="rId4"/>
    <sheet name="4OMZ5BRW" sheetId="29" r:id="rId5"/>
    <sheet name="6PER" sheetId="26" state="hidden" r:id="rId6"/>
    <sheet name="7UUR1" sheetId="32" state="hidden" r:id="rId7"/>
    <sheet name="8UUR2" sheetId="33" state="hidden" r:id="rId8"/>
    <sheet name="9PER2" sheetId="31" r:id="rId9"/>
    <sheet name="10HUI" sheetId="20" r:id="rId10"/>
    <sheet name="11VER" sheetId="21" r:id="rId11"/>
    <sheet name="12BED" sheetId="22" r:id="rId12"/>
    <sheet name="13AUTBL" sheetId="23" r:id="rId13"/>
    <sheet name="14ALG" sheetId="24" r:id="rId14"/>
    <sheet name="15W&amp;V" sheetId="34" r:id="rId15"/>
    <sheet name="16BALANS" sheetId="35" r:id="rId16"/>
    <sheet name="Calculaties" sheetId="36" state="hidden" r:id="rId17"/>
  </sheets>
  <definedNames>
    <definedName name="_xlnm.Print_Area" localSheetId="9">'10HUI'!$B$2:$Q$25</definedName>
    <definedName name="_xlnm.Print_Area" localSheetId="10">'11VER'!$B$6:$Q$23</definedName>
    <definedName name="_xlnm.Print_Area" localSheetId="11">'12BED'!$B$4:$Q$25</definedName>
    <definedName name="_xlnm.Print_Area" localSheetId="12">'13AUTBL'!$B$2:$Q$29</definedName>
    <definedName name="_xlnm.Print_Area" localSheetId="13">'14ALG'!$B$2:$Q$26</definedName>
    <definedName name="_xlnm.Print_Area" localSheetId="14">'15W&amp;V'!$A$1:$X$161</definedName>
    <definedName name="_xlnm.Print_Area" localSheetId="15">'16BALANS'!$B$1:$S$70</definedName>
    <definedName name="_xlnm.Print_Area" localSheetId="1">'1ALG'!$B$2:$R$26</definedName>
    <definedName name="_xlnm.Print_Area" localSheetId="2">'2INV'!$B$2:$Q$25</definedName>
    <definedName name="_xlnm.Print_Area" localSheetId="3">'3FIN'!$B$2:$Q$28</definedName>
    <definedName name="_xlnm.Print_Area" localSheetId="4">'4OMZ5BRW'!$C$2:$T$32</definedName>
    <definedName name="_xlnm.Print_Area" localSheetId="5">'6PER'!$B$2:$R$28</definedName>
    <definedName name="_xlnm.Print_Area" localSheetId="6">'7UUR1'!$B$2:$AL$28</definedName>
    <definedName name="_xlnm.Print_Area" localSheetId="7">'8UUR2'!$B$2:$AL$28</definedName>
    <definedName name="_xlnm.Print_Area" localSheetId="8">'9PER2'!$B$4:$Q$24</definedName>
    <definedName name="wrn.monoprojekt." hidden="1">{#N/A,#N/A,FALSE,"2AFSCHR.";#N/A,#N/A,FALSE,"1INVEST.";#N/A,#N/A,FALSE,"3FIN.BEGR.";#N/A,#N/A,FALSE,"4RENTAFL.";#N/A,#N/A,FALSE,"5BALANS";#N/A,#N/A,FALSE,"6W&amp;V.Rekg"}</definedName>
  </definedNames>
  <calcPr calcId="181029"/>
  <customWorkbookViews>
    <customWorkbookView name="G. Teunissen - Persoonlijke weergave" guid="{D577E3F7-8C42-11D2-964F-444553540000}" mergeInterval="0" personalView="1" maximized="1" windowWidth="796" windowHeight="454" tabRatio="939" activeSheetId="2" showComments="commIndAndComment"/>
  </customWorkbookViews>
  <fileRecoveryPr repairLoad="1"/>
</workbook>
</file>

<file path=xl/calcChain.xml><?xml version="1.0" encoding="utf-8"?>
<calcChain xmlns="http://schemas.openxmlformats.org/spreadsheetml/2006/main">
  <c r="A6" i="36" l="1"/>
  <c r="C6" i="36"/>
  <c r="D6" i="36"/>
  <c r="E6" i="36"/>
  <c r="A7" i="36"/>
  <c r="C7" i="36"/>
  <c r="D7" i="36"/>
  <c r="F7" i="36" s="1"/>
  <c r="E7" i="36"/>
  <c r="A8" i="36"/>
  <c r="C8" i="36"/>
  <c r="D8" i="36"/>
  <c r="E8" i="36"/>
  <c r="A9" i="36"/>
  <c r="C9" i="36"/>
  <c r="D9" i="36"/>
  <c r="F9" i="36" s="1"/>
  <c r="E9" i="36"/>
  <c r="A10" i="36"/>
  <c r="C10" i="36"/>
  <c r="D10" i="36"/>
  <c r="E10" i="36"/>
  <c r="A11" i="36"/>
  <c r="C11" i="36"/>
  <c r="D11" i="36"/>
  <c r="F11" i="36" s="1"/>
  <c r="E11" i="36"/>
  <c r="A12" i="36"/>
  <c r="C12" i="36"/>
  <c r="D12" i="36"/>
  <c r="E12" i="36"/>
  <c r="G13" i="36"/>
  <c r="H13" i="36"/>
  <c r="I13" i="36"/>
  <c r="I14" i="36"/>
  <c r="A21" i="36"/>
  <c r="C21" i="36"/>
  <c r="D21" i="36"/>
  <c r="E21" i="36"/>
  <c r="F21" i="36"/>
  <c r="J21" i="36"/>
  <c r="A22" i="36"/>
  <c r="C22" i="36"/>
  <c r="D22" i="36"/>
  <c r="A23" i="36"/>
  <c r="C23" i="36"/>
  <c r="E23" i="36" s="1"/>
  <c r="D23" i="36"/>
  <c r="A24" i="36"/>
  <c r="C24" i="36"/>
  <c r="D24" i="36"/>
  <c r="E24" i="36"/>
  <c r="A25" i="36"/>
  <c r="C25" i="36"/>
  <c r="D25" i="36"/>
  <c r="E25" i="36"/>
  <c r="G25" i="36" s="1"/>
  <c r="F25" i="36"/>
  <c r="J25" i="36"/>
  <c r="A26" i="36"/>
  <c r="C26" i="36"/>
  <c r="D26" i="36"/>
  <c r="A27" i="36"/>
  <c r="C27" i="36"/>
  <c r="D27" i="36"/>
  <c r="A28" i="36"/>
  <c r="C28" i="36"/>
  <c r="D28" i="36"/>
  <c r="E28" i="36"/>
  <c r="A29" i="36"/>
  <c r="C29" i="36"/>
  <c r="D29" i="36"/>
  <c r="E29" i="36"/>
  <c r="F29" i="36"/>
  <c r="J29" i="36"/>
  <c r="J30" i="36"/>
  <c r="K30" i="36"/>
  <c r="L30" i="36"/>
  <c r="D2" i="35"/>
  <c r="D16" i="35"/>
  <c r="I16" i="35"/>
  <c r="L16" i="35"/>
  <c r="Q16" i="35"/>
  <c r="D18" i="35"/>
  <c r="I18" i="35"/>
  <c r="L18" i="35"/>
  <c r="Q18" i="35"/>
  <c r="D20" i="35"/>
  <c r="I20" i="35"/>
  <c r="D22" i="35"/>
  <c r="I22" i="35"/>
  <c r="D24" i="35"/>
  <c r="I24" i="35"/>
  <c r="D26" i="35"/>
  <c r="I26" i="35"/>
  <c r="D32" i="35"/>
  <c r="I32" i="35"/>
  <c r="L32" i="35"/>
  <c r="Q32" i="35"/>
  <c r="D34" i="35"/>
  <c r="I34" i="35"/>
  <c r="Q34" i="35"/>
  <c r="L38" i="35"/>
  <c r="Q38" i="35"/>
  <c r="L40" i="35"/>
  <c r="Q40" i="35"/>
  <c r="Q51" i="35" s="1"/>
  <c r="L42" i="35"/>
  <c r="Q42" i="35"/>
  <c r="L44" i="35"/>
  <c r="Q44" i="35"/>
  <c r="L46" i="35"/>
  <c r="Q46" i="35"/>
  <c r="I48" i="35"/>
  <c r="Q48" i="35"/>
  <c r="D56" i="35"/>
  <c r="I56" i="35"/>
  <c r="L56" i="35"/>
  <c r="Q56" i="35"/>
  <c r="D58" i="35"/>
  <c r="I58" i="35"/>
  <c r="L58" i="35"/>
  <c r="Q58" i="35"/>
  <c r="D60" i="35"/>
  <c r="I60" i="35"/>
  <c r="L60" i="35"/>
  <c r="Q60" i="35"/>
  <c r="D62" i="35"/>
  <c r="L62" i="35"/>
  <c r="D64" i="35"/>
  <c r="I64" i="35"/>
  <c r="F4" i="34"/>
  <c r="D6" i="34"/>
  <c r="F6" i="34"/>
  <c r="I27" i="34"/>
  <c r="I39" i="34"/>
  <c r="P39" i="34"/>
  <c r="K78" i="34"/>
  <c r="F86" i="34"/>
  <c r="D88" i="34"/>
  <c r="F88" i="34"/>
  <c r="I93" i="34"/>
  <c r="K93" i="34"/>
  <c r="N93" i="34"/>
  <c r="P93" i="34"/>
  <c r="S93" i="34"/>
  <c r="U93" i="34"/>
  <c r="N123" i="34"/>
  <c r="S123" i="34"/>
  <c r="I7" i="24"/>
  <c r="M7" i="24"/>
  <c r="I8" i="24"/>
  <c r="M8" i="24" s="1"/>
  <c r="I9" i="24"/>
  <c r="M9" i="24"/>
  <c r="I10" i="24"/>
  <c r="M10" i="24" s="1"/>
  <c r="I11" i="24"/>
  <c r="M11" i="24"/>
  <c r="I12" i="24"/>
  <c r="M12" i="24" s="1"/>
  <c r="I13" i="24"/>
  <c r="M13" i="24" s="1"/>
  <c r="I14" i="24"/>
  <c r="M14" i="24" s="1"/>
  <c r="I15" i="24"/>
  <c r="M15" i="24"/>
  <c r="I16" i="24"/>
  <c r="M16" i="24" s="1"/>
  <c r="I17" i="24"/>
  <c r="M17" i="24"/>
  <c r="I18" i="24"/>
  <c r="M18" i="24" s="1"/>
  <c r="I19" i="24"/>
  <c r="M19" i="24"/>
  <c r="I20" i="24"/>
  <c r="M20" i="24" s="1"/>
  <c r="I21" i="24"/>
  <c r="M21" i="24" s="1"/>
  <c r="I22" i="24"/>
  <c r="M22" i="24" s="1"/>
  <c r="I23" i="24"/>
  <c r="M23" i="24"/>
  <c r="E25" i="24"/>
  <c r="I47" i="34" s="1"/>
  <c r="I7" i="23"/>
  <c r="M7" i="23"/>
  <c r="I8" i="23"/>
  <c r="M8" i="23"/>
  <c r="I9" i="23"/>
  <c r="M9" i="23"/>
  <c r="I10" i="23"/>
  <c r="M10" i="23"/>
  <c r="I11" i="23"/>
  <c r="M11" i="23"/>
  <c r="I12" i="23"/>
  <c r="M12" i="23"/>
  <c r="I13" i="23"/>
  <c r="M13" i="23"/>
  <c r="I14" i="23"/>
  <c r="M14" i="23"/>
  <c r="E16" i="23"/>
  <c r="I43" i="34" s="1"/>
  <c r="I16" i="23"/>
  <c r="N43" i="34" s="1"/>
  <c r="I25" i="23"/>
  <c r="M25" i="23"/>
  <c r="I26" i="23"/>
  <c r="M26" i="23" s="1"/>
  <c r="M28" i="23" s="1"/>
  <c r="S72" i="34" s="1"/>
  <c r="E28" i="23"/>
  <c r="I72" i="34" s="1"/>
  <c r="I9" i="22"/>
  <c r="M9" i="22"/>
  <c r="I10" i="22"/>
  <c r="M10" i="22"/>
  <c r="I11" i="22"/>
  <c r="M11" i="22"/>
  <c r="I12" i="22"/>
  <c r="M12" i="22"/>
  <c r="I13" i="22"/>
  <c r="M13" i="22"/>
  <c r="I14" i="22"/>
  <c r="M14" i="22"/>
  <c r="I15" i="22"/>
  <c r="M15" i="22"/>
  <c r="I16" i="22"/>
  <c r="M16" i="22"/>
  <c r="I17" i="22"/>
  <c r="M17" i="22"/>
  <c r="I18" i="22"/>
  <c r="M18" i="22"/>
  <c r="I19" i="22"/>
  <c r="M19" i="22"/>
  <c r="I20" i="22"/>
  <c r="M20" i="22"/>
  <c r="I21" i="22"/>
  <c r="M21" i="22"/>
  <c r="I22" i="22"/>
  <c r="M22" i="22"/>
  <c r="E24" i="22"/>
  <c r="I24" i="22"/>
  <c r="N39" i="34" s="1"/>
  <c r="I11" i="21"/>
  <c r="I12" i="21"/>
  <c r="M12" i="21"/>
  <c r="I13" i="21"/>
  <c r="M13" i="21" s="1"/>
  <c r="I14" i="21"/>
  <c r="M14" i="21"/>
  <c r="I15" i="21"/>
  <c r="M15" i="21" s="1"/>
  <c r="I16" i="21"/>
  <c r="M16" i="21"/>
  <c r="I17" i="21"/>
  <c r="M17" i="21" s="1"/>
  <c r="I18" i="21"/>
  <c r="M18" i="21" s="1"/>
  <c r="I19" i="21"/>
  <c r="M19" i="21" s="1"/>
  <c r="I20" i="21"/>
  <c r="M20" i="21"/>
  <c r="E22" i="21"/>
  <c r="I35" i="34" s="1"/>
  <c r="I7" i="20"/>
  <c r="M7" i="20"/>
  <c r="I8" i="20"/>
  <c r="M8" i="20"/>
  <c r="I9" i="20"/>
  <c r="M9" i="20"/>
  <c r="I10" i="20"/>
  <c r="M10" i="20"/>
  <c r="I11" i="20"/>
  <c r="M11" i="20"/>
  <c r="I12" i="20"/>
  <c r="M12" i="20"/>
  <c r="I13" i="20"/>
  <c r="M13" i="20"/>
  <c r="I14" i="20"/>
  <c r="M14" i="20"/>
  <c r="I15" i="20"/>
  <c r="M15" i="20"/>
  <c r="I16" i="20"/>
  <c r="M16" i="20"/>
  <c r="I17" i="20"/>
  <c r="M17" i="20"/>
  <c r="I18" i="20"/>
  <c r="M18" i="20"/>
  <c r="I19" i="20"/>
  <c r="M19" i="20"/>
  <c r="I20" i="20"/>
  <c r="M20" i="20"/>
  <c r="I21" i="20"/>
  <c r="M21" i="20"/>
  <c r="I22" i="20"/>
  <c r="M22" i="20"/>
  <c r="E24" i="20"/>
  <c r="I31" i="34" s="1"/>
  <c r="I24" i="20"/>
  <c r="N31" i="34" s="1"/>
  <c r="I9" i="31"/>
  <c r="M9" i="31"/>
  <c r="I10" i="31"/>
  <c r="M10" i="31" s="1"/>
  <c r="I11" i="31"/>
  <c r="M11" i="31" s="1"/>
  <c r="I12" i="31"/>
  <c r="M12" i="31" s="1"/>
  <c r="I13" i="31"/>
  <c r="M13" i="31"/>
  <c r="I14" i="31"/>
  <c r="M14" i="31" s="1"/>
  <c r="I15" i="31"/>
  <c r="M15" i="31" s="1"/>
  <c r="I16" i="31"/>
  <c r="M16" i="31" s="1"/>
  <c r="I17" i="31"/>
  <c r="M17" i="31"/>
  <c r="I18" i="31"/>
  <c r="M18" i="31"/>
  <c r="I19" i="31"/>
  <c r="M19" i="31"/>
  <c r="E20" i="31"/>
  <c r="I20" i="31"/>
  <c r="M20" i="31" s="1"/>
  <c r="I21" i="31"/>
  <c r="M21" i="31"/>
  <c r="E23" i="31"/>
  <c r="O5" i="33"/>
  <c r="S5" i="33"/>
  <c r="W5" i="33"/>
  <c r="AA5" i="33"/>
  <c r="AE5" i="33"/>
  <c r="AI5" i="33"/>
  <c r="C7" i="33"/>
  <c r="G7" i="33"/>
  <c r="C8" i="33"/>
  <c r="G8" i="33"/>
  <c r="C9" i="33" s="1"/>
  <c r="G9" i="33" s="1"/>
  <c r="C10" i="33" s="1"/>
  <c r="G10" i="33" s="1"/>
  <c r="C11" i="33" s="1"/>
  <c r="G11" i="33" s="1"/>
  <c r="C12" i="33" s="1"/>
  <c r="G12" i="33" s="1"/>
  <c r="C13" i="33" s="1"/>
  <c r="G13" i="33" s="1"/>
  <c r="C14" i="33" s="1"/>
  <c r="G14" i="33" s="1"/>
  <c r="C15" i="33" s="1"/>
  <c r="G15" i="33" s="1"/>
  <c r="C16" i="33" s="1"/>
  <c r="G16" i="33" s="1"/>
  <c r="C17" i="33" s="1"/>
  <c r="G17" i="33" s="1"/>
  <c r="C18" i="33" s="1"/>
  <c r="G18" i="33" s="1"/>
  <c r="C19" i="33" s="1"/>
  <c r="G19" i="33" s="1"/>
  <c r="C20" i="33" s="1"/>
  <c r="G20" i="33" s="1"/>
  <c r="C21" i="33" s="1"/>
  <c r="G21" i="33" s="1"/>
  <c r="C22" i="33" s="1"/>
  <c r="G22" i="33" s="1"/>
  <c r="C23" i="33" s="1"/>
  <c r="G23" i="33" s="1"/>
  <c r="C24" i="33" s="1"/>
  <c r="G24" i="33" s="1"/>
  <c r="C25" i="33" s="1"/>
  <c r="G25" i="33" s="1"/>
  <c r="C26" i="33" s="1"/>
  <c r="G26" i="33" s="1"/>
  <c r="C27" i="33" s="1"/>
  <c r="G27" i="33" s="1"/>
  <c r="O5" i="32"/>
  <c r="S5" i="32"/>
  <c r="W5" i="32"/>
  <c r="AA5" i="32"/>
  <c r="AE5" i="32"/>
  <c r="AI5" i="32"/>
  <c r="C7" i="32"/>
  <c r="G7" i="32"/>
  <c r="C8" i="32"/>
  <c r="G8" i="32"/>
  <c r="C9" i="32" s="1"/>
  <c r="G9" i="32" s="1"/>
  <c r="C10" i="32" s="1"/>
  <c r="G10" i="32"/>
  <c r="C11" i="32" s="1"/>
  <c r="G11" i="32" s="1"/>
  <c r="C12" i="32" s="1"/>
  <c r="G12" i="32" s="1"/>
  <c r="C13" i="32" s="1"/>
  <c r="G13" i="32" s="1"/>
  <c r="C14" i="32" s="1"/>
  <c r="G14" i="32" s="1"/>
  <c r="C15" i="32" s="1"/>
  <c r="G15" i="32" s="1"/>
  <c r="C16" i="32" s="1"/>
  <c r="G16" i="32" s="1"/>
  <c r="C17" i="32" s="1"/>
  <c r="G17" i="32" s="1"/>
  <c r="C18" i="32" s="1"/>
  <c r="G18" i="32" s="1"/>
  <c r="C19" i="32" s="1"/>
  <c r="G19" i="32" s="1"/>
  <c r="C20" i="32" s="1"/>
  <c r="G20" i="32" s="1"/>
  <c r="C21" i="32" s="1"/>
  <c r="G21" i="32" s="1"/>
  <c r="C22" i="32" s="1"/>
  <c r="G22" i="32" s="1"/>
  <c r="C23" i="32" s="1"/>
  <c r="G23" i="32" s="1"/>
  <c r="C24" i="32" s="1"/>
  <c r="G24" i="32" s="1"/>
  <c r="C25" i="32" s="1"/>
  <c r="G25" i="32" s="1"/>
  <c r="C26" i="32" s="1"/>
  <c r="G26" i="32" s="1"/>
  <c r="C27" i="32" s="1"/>
  <c r="G27" i="32" s="1"/>
  <c r="L5" i="29"/>
  <c r="P5" i="29"/>
  <c r="L6" i="29"/>
  <c r="P6" i="29"/>
  <c r="L7" i="29"/>
  <c r="P7" i="29"/>
  <c r="P47" i="29" s="1"/>
  <c r="L8" i="29"/>
  <c r="P8" i="29"/>
  <c r="L9" i="29"/>
  <c r="P9" i="29"/>
  <c r="P49" i="29" s="1"/>
  <c r="L10" i="29"/>
  <c r="P10" i="29"/>
  <c r="L11" i="29"/>
  <c r="P11" i="29"/>
  <c r="P51" i="29" s="1"/>
  <c r="L12" i="29"/>
  <c r="P12" i="29"/>
  <c r="L13" i="29"/>
  <c r="L16" i="29" s="1"/>
  <c r="N16" i="34" s="1"/>
  <c r="P13" i="29"/>
  <c r="P53" i="29" s="1"/>
  <c r="L14" i="29"/>
  <c r="P14" i="29"/>
  <c r="L15" i="29"/>
  <c r="P15" i="29"/>
  <c r="P55" i="29" s="1"/>
  <c r="H16" i="29"/>
  <c r="I16" i="34" s="1"/>
  <c r="D21" i="29"/>
  <c r="D61" i="29" s="1"/>
  <c r="E21" i="29"/>
  <c r="F21" i="29"/>
  <c r="L21" i="29"/>
  <c r="P21" i="29"/>
  <c r="D22" i="29"/>
  <c r="E22" i="29"/>
  <c r="F22" i="29"/>
  <c r="L22" i="29"/>
  <c r="L62" i="29" s="1"/>
  <c r="P22" i="29"/>
  <c r="D23" i="29"/>
  <c r="E23" i="29"/>
  <c r="F23" i="29"/>
  <c r="L23" i="29"/>
  <c r="P23" i="29"/>
  <c r="D24" i="29"/>
  <c r="E24" i="29"/>
  <c r="E64" i="29" s="1"/>
  <c r="F24" i="29"/>
  <c r="L24" i="29"/>
  <c r="P24" i="29"/>
  <c r="D25" i="29"/>
  <c r="D65" i="29" s="1"/>
  <c r="E25" i="29"/>
  <c r="F25" i="29"/>
  <c r="L25" i="29"/>
  <c r="P25" i="29"/>
  <c r="D26" i="29"/>
  <c r="E26" i="29"/>
  <c r="F26" i="29"/>
  <c r="L26" i="29"/>
  <c r="L66" i="29" s="1"/>
  <c r="P26" i="29"/>
  <c r="D27" i="29"/>
  <c r="E27" i="29"/>
  <c r="F27" i="29"/>
  <c r="L27" i="29"/>
  <c r="P27" i="29"/>
  <c r="D28" i="29"/>
  <c r="E28" i="29"/>
  <c r="E68" i="29" s="1"/>
  <c r="F28" i="29"/>
  <c r="L28" i="29"/>
  <c r="P28" i="29"/>
  <c r="D29" i="29"/>
  <c r="D69" i="29" s="1"/>
  <c r="E29" i="29"/>
  <c r="F29" i="29"/>
  <c r="L29" i="29"/>
  <c r="P29" i="29"/>
  <c r="D30" i="29"/>
  <c r="E30" i="29"/>
  <c r="F30" i="29"/>
  <c r="L30" i="29"/>
  <c r="L70" i="29" s="1"/>
  <c r="P30" i="29"/>
  <c r="D31" i="29"/>
  <c r="E31" i="29"/>
  <c r="F31" i="29"/>
  <c r="L31" i="29"/>
  <c r="P31" i="29"/>
  <c r="D45" i="29"/>
  <c r="E45" i="29"/>
  <c r="H45" i="29"/>
  <c r="L45" i="29"/>
  <c r="D46" i="29"/>
  <c r="E46" i="29"/>
  <c r="H46" i="29"/>
  <c r="L46" i="29"/>
  <c r="P46" i="29"/>
  <c r="P62" i="29" s="1"/>
  <c r="D47" i="29"/>
  <c r="E47" i="29"/>
  <c r="H47" i="29"/>
  <c r="L47" i="29"/>
  <c r="D48" i="29"/>
  <c r="E48" i="29"/>
  <c r="H48" i="29"/>
  <c r="L48" i="29"/>
  <c r="P48" i="29"/>
  <c r="D49" i="29"/>
  <c r="E49" i="29"/>
  <c r="H49" i="29"/>
  <c r="L49" i="29"/>
  <c r="D50" i="29"/>
  <c r="E50" i="29"/>
  <c r="H50" i="29"/>
  <c r="L50" i="29"/>
  <c r="P50" i="29"/>
  <c r="P66" i="29" s="1"/>
  <c r="D51" i="29"/>
  <c r="E51" i="29"/>
  <c r="H51" i="29"/>
  <c r="L51" i="29"/>
  <c r="L67" i="29" s="1"/>
  <c r="D52" i="29"/>
  <c r="E52" i="29"/>
  <c r="H52" i="29"/>
  <c r="H68" i="29" s="1"/>
  <c r="L52" i="29"/>
  <c r="P52" i="29"/>
  <c r="D53" i="29"/>
  <c r="E53" i="29"/>
  <c r="H53" i="29"/>
  <c r="L53" i="29"/>
  <c r="D54" i="29"/>
  <c r="E54" i="29"/>
  <c r="H54" i="29"/>
  <c r="L54" i="29"/>
  <c r="P54" i="29"/>
  <c r="P70" i="29" s="1"/>
  <c r="D55" i="29"/>
  <c r="E55" i="29"/>
  <c r="H55" i="29"/>
  <c r="L55" i="29"/>
  <c r="L71" i="29" s="1"/>
  <c r="D60" i="29"/>
  <c r="E61" i="29"/>
  <c r="H61" i="29"/>
  <c r="L61" i="29"/>
  <c r="D62" i="29"/>
  <c r="E62" i="29"/>
  <c r="H62" i="29"/>
  <c r="D63" i="29"/>
  <c r="E63" i="29"/>
  <c r="H63" i="29"/>
  <c r="P63" i="29"/>
  <c r="D64" i="29"/>
  <c r="L64" i="29"/>
  <c r="P64" i="29"/>
  <c r="E65" i="29"/>
  <c r="H65" i="29"/>
  <c r="L65" i="29"/>
  <c r="D66" i="29"/>
  <c r="E66" i="29"/>
  <c r="H66" i="29"/>
  <c r="D67" i="29"/>
  <c r="E67" i="29"/>
  <c r="H67" i="29"/>
  <c r="P67" i="29"/>
  <c r="D68" i="29"/>
  <c r="L68" i="29"/>
  <c r="P68" i="29"/>
  <c r="E69" i="29"/>
  <c r="H69" i="29"/>
  <c r="L69" i="29"/>
  <c r="D70" i="29"/>
  <c r="E70" i="29"/>
  <c r="H70" i="29"/>
  <c r="D71" i="29"/>
  <c r="E71" i="29"/>
  <c r="H71" i="29"/>
  <c r="P71" i="29"/>
  <c r="C35" i="16"/>
  <c r="E35" i="16"/>
  <c r="I35" i="16"/>
  <c r="M35" i="16"/>
  <c r="C36" i="16"/>
  <c r="E36" i="16"/>
  <c r="I36" i="16"/>
  <c r="M36" i="16"/>
  <c r="C37" i="16"/>
  <c r="E37" i="16"/>
  <c r="S37" i="16" s="1"/>
  <c r="I37" i="16"/>
  <c r="M37" i="16"/>
  <c r="U37" i="16"/>
  <c r="W37" i="16"/>
  <c r="Y37" i="16"/>
  <c r="C38" i="16"/>
  <c r="E38" i="16"/>
  <c r="S38" i="16" s="1"/>
  <c r="I38" i="16"/>
  <c r="M38" i="16"/>
  <c r="U38" i="16"/>
  <c r="W38" i="16"/>
  <c r="Y38" i="16"/>
  <c r="C39" i="16"/>
  <c r="E39" i="16"/>
  <c r="S39" i="16" s="1"/>
  <c r="I39" i="16"/>
  <c r="M39" i="16"/>
  <c r="U39" i="16"/>
  <c r="W39" i="16"/>
  <c r="Y39" i="16"/>
  <c r="C40" i="16"/>
  <c r="E40" i="16"/>
  <c r="S40" i="16" s="1"/>
  <c r="I40" i="16"/>
  <c r="M40" i="16"/>
  <c r="U40" i="16"/>
  <c r="W40" i="16"/>
  <c r="Y40" i="16"/>
  <c r="C41" i="16"/>
  <c r="E41" i="16"/>
  <c r="S41" i="16" s="1"/>
  <c r="I41" i="16"/>
  <c r="M41" i="16"/>
  <c r="U41" i="16"/>
  <c r="W41" i="16"/>
  <c r="Y41" i="16"/>
  <c r="C42" i="16"/>
  <c r="E42" i="16"/>
  <c r="S42" i="16" s="1"/>
  <c r="I42" i="16"/>
  <c r="M42" i="16"/>
  <c r="U42" i="16"/>
  <c r="W42" i="16"/>
  <c r="Y42" i="16"/>
  <c r="C43" i="16"/>
  <c r="E43" i="16"/>
  <c r="S43" i="16" s="1"/>
  <c r="I43" i="16"/>
  <c r="M43" i="16"/>
  <c r="U43" i="16"/>
  <c r="W43" i="16"/>
  <c r="Y43" i="16"/>
  <c r="C44" i="16"/>
  <c r="E44" i="16"/>
  <c r="S44" i="16" s="1"/>
  <c r="I44" i="16"/>
  <c r="M44" i="16"/>
  <c r="U44" i="16"/>
  <c r="W44" i="16"/>
  <c r="Y44" i="16"/>
  <c r="C45" i="16"/>
  <c r="E45" i="16"/>
  <c r="S45" i="16" s="1"/>
  <c r="I45" i="16"/>
  <c r="M45" i="16"/>
  <c r="U45" i="16"/>
  <c r="W45" i="16"/>
  <c r="Y45" i="16"/>
  <c r="C46" i="16"/>
  <c r="E46" i="16"/>
  <c r="I46" i="16"/>
  <c r="C47" i="16"/>
  <c r="I47" i="16"/>
  <c r="M47" i="16" s="1"/>
  <c r="M49" i="16"/>
  <c r="Y49" i="16"/>
  <c r="C50" i="16"/>
  <c r="E50" i="16"/>
  <c r="I50" i="16"/>
  <c r="M50" i="16"/>
  <c r="C51" i="16"/>
  <c r="E51" i="16"/>
  <c r="I51" i="16"/>
  <c r="M51" i="16"/>
  <c r="C52" i="16"/>
  <c r="E52" i="16"/>
  <c r="M52" i="16"/>
  <c r="I52" i="16" s="1"/>
  <c r="C53" i="16"/>
  <c r="E53" i="16"/>
  <c r="M53" i="16"/>
  <c r="I53" i="16" s="1"/>
  <c r="C54" i="16"/>
  <c r="E54" i="16"/>
  <c r="M54" i="16"/>
  <c r="I54" i="16" s="1"/>
  <c r="C55" i="16"/>
  <c r="E55" i="16"/>
  <c r="I55" i="16"/>
  <c r="I64" i="16" s="1"/>
  <c r="M55" i="16"/>
  <c r="C56" i="16"/>
  <c r="E56" i="16"/>
  <c r="I56" i="16"/>
  <c r="M56" i="16"/>
  <c r="C57" i="16"/>
  <c r="E57" i="16"/>
  <c r="I57" i="16"/>
  <c r="M57" i="16"/>
  <c r="C58" i="16"/>
  <c r="E58" i="16"/>
  <c r="I58" i="16"/>
  <c r="M58" i="16"/>
  <c r="C59" i="16"/>
  <c r="E59" i="16"/>
  <c r="I59" i="16"/>
  <c r="M59" i="16"/>
  <c r="C60" i="16"/>
  <c r="E60" i="16"/>
  <c r="I60" i="16"/>
  <c r="M60" i="16"/>
  <c r="C61" i="16"/>
  <c r="E61" i="16"/>
  <c r="I61" i="16"/>
  <c r="M61" i="16"/>
  <c r="C62" i="16"/>
  <c r="C67" i="16"/>
  <c r="E18" i="15"/>
  <c r="M19" i="15" s="1"/>
  <c r="E17" i="16" s="1"/>
  <c r="C48" i="15"/>
  <c r="E48" i="15"/>
  <c r="C49" i="15"/>
  <c r="E49" i="15"/>
  <c r="M49" i="15"/>
  <c r="I49" i="15" s="1"/>
  <c r="C50" i="15"/>
  <c r="E50" i="15"/>
  <c r="M50" i="15"/>
  <c r="I50" i="15" s="1"/>
  <c r="C51" i="15"/>
  <c r="E51" i="15"/>
  <c r="M51" i="15"/>
  <c r="I51" i="15" s="1"/>
  <c r="C52" i="15"/>
  <c r="E52" i="15"/>
  <c r="M52" i="15"/>
  <c r="I52" i="15" s="1"/>
  <c r="C53" i="15"/>
  <c r="E53" i="15"/>
  <c r="M53" i="15"/>
  <c r="I53" i="15" s="1"/>
  <c r="C54" i="15"/>
  <c r="E54" i="15"/>
  <c r="M54" i="15"/>
  <c r="I54" i="15" s="1"/>
  <c r="C55" i="15"/>
  <c r="E55" i="15"/>
  <c r="M55" i="15"/>
  <c r="I55" i="15" s="1"/>
  <c r="C63" i="15"/>
  <c r="C12" i="14"/>
  <c r="I61" i="15" l="1"/>
  <c r="Q62" i="35"/>
  <c r="Q66" i="35" s="1"/>
  <c r="E19" i="16"/>
  <c r="I62" i="35"/>
  <c r="I66" i="35" s="1"/>
  <c r="E62" i="16"/>
  <c r="E47" i="16"/>
  <c r="M24" i="22"/>
  <c r="S39" i="34" s="1"/>
  <c r="H11" i="36"/>
  <c r="K20" i="34"/>
  <c r="K31" i="34"/>
  <c r="K39" i="34"/>
  <c r="K47" i="34"/>
  <c r="K57" i="34"/>
  <c r="K68" i="34"/>
  <c r="K27" i="34"/>
  <c r="K62" i="34"/>
  <c r="K115" i="34"/>
  <c r="K35" i="34"/>
  <c r="K106" i="34"/>
  <c r="K128" i="34"/>
  <c r="K43" i="34"/>
  <c r="I152" i="34"/>
  <c r="K51" i="34"/>
  <c r="H7" i="36"/>
  <c r="H57" i="29"/>
  <c r="H64" i="29"/>
  <c r="P69" i="29"/>
  <c r="P65" i="29"/>
  <c r="P16" i="29"/>
  <c r="S16" i="34" s="1"/>
  <c r="P45" i="29"/>
  <c r="M16" i="23"/>
  <c r="S43" i="34" s="1"/>
  <c r="E26" i="36"/>
  <c r="J26" i="36"/>
  <c r="I25" i="36"/>
  <c r="L25" i="36" s="1"/>
  <c r="H21" i="36"/>
  <c r="U49" i="16"/>
  <c r="H73" i="29"/>
  <c r="I20" i="34" s="1"/>
  <c r="L57" i="29"/>
  <c r="L63" i="29"/>
  <c r="L73" i="29" s="1"/>
  <c r="N20" i="34" s="1"/>
  <c r="M19" i="16"/>
  <c r="P16" i="34"/>
  <c r="P27" i="34"/>
  <c r="P35" i="34"/>
  <c r="P43" i="34"/>
  <c r="P51" i="34"/>
  <c r="P62" i="34"/>
  <c r="P106" i="34"/>
  <c r="P128" i="34"/>
  <c r="N152" i="34"/>
  <c r="P47" i="34"/>
  <c r="P20" i="34"/>
  <c r="P57" i="34"/>
  <c r="P78" i="34"/>
  <c r="P115" i="34"/>
  <c r="P31" i="34"/>
  <c r="P68" i="34"/>
  <c r="M23" i="31"/>
  <c r="S27" i="34" s="1"/>
  <c r="M24" i="20"/>
  <c r="S31" i="34" s="1"/>
  <c r="M25" i="24"/>
  <c r="S47" i="34" s="1"/>
  <c r="K16" i="34"/>
  <c r="Q28" i="35"/>
  <c r="I25" i="24"/>
  <c r="N47" i="34" s="1"/>
  <c r="F28" i="36"/>
  <c r="G24" i="36"/>
  <c r="K24" i="36"/>
  <c r="E22" i="36"/>
  <c r="G21" i="36"/>
  <c r="F10" i="36"/>
  <c r="G9" i="36"/>
  <c r="F6" i="36"/>
  <c r="M11" i="21"/>
  <c r="M22" i="21" s="1"/>
  <c r="S35" i="34" s="1"/>
  <c r="I22" i="21"/>
  <c r="N35" i="34" s="1"/>
  <c r="I36" i="35"/>
  <c r="I28" i="35"/>
  <c r="J28" i="36"/>
  <c r="F24" i="36"/>
  <c r="I23" i="31"/>
  <c r="N27" i="34" s="1"/>
  <c r="I28" i="23"/>
  <c r="N72" i="34" s="1"/>
  <c r="G29" i="36"/>
  <c r="E27" i="36"/>
  <c r="H25" i="36"/>
  <c r="J24" i="36"/>
  <c r="F23" i="36"/>
  <c r="D32" i="36"/>
  <c r="I120" i="34" s="1"/>
  <c r="F12" i="36"/>
  <c r="G11" i="36"/>
  <c r="F8" i="36"/>
  <c r="G7" i="36"/>
  <c r="J23" i="36"/>
  <c r="K29" i="36"/>
  <c r="K25" i="36"/>
  <c r="K21" i="36"/>
  <c r="D16" i="36"/>
  <c r="I51" i="34" s="1"/>
  <c r="I111" i="34" s="1"/>
  <c r="N138" i="34" l="1"/>
  <c r="H8" i="36"/>
  <c r="G27" i="36"/>
  <c r="G8" i="36"/>
  <c r="F22" i="36"/>
  <c r="G22" i="36"/>
  <c r="I11" i="36"/>
  <c r="H10" i="36"/>
  <c r="F26" i="36"/>
  <c r="H12" i="36"/>
  <c r="I148" i="34"/>
  <c r="I157" i="34" s="1"/>
  <c r="I138" i="34"/>
  <c r="M61" i="15"/>
  <c r="M63" i="15"/>
  <c r="F27" i="36"/>
  <c r="U20" i="34"/>
  <c r="U31" i="34"/>
  <c r="U39" i="34"/>
  <c r="U47" i="34"/>
  <c r="U57" i="34"/>
  <c r="U68" i="34"/>
  <c r="U35" i="34"/>
  <c r="U106" i="34"/>
  <c r="U128" i="34"/>
  <c r="U43" i="34"/>
  <c r="U16" i="34"/>
  <c r="U51" i="34"/>
  <c r="U78" i="34"/>
  <c r="U115" i="34"/>
  <c r="U62" i="34"/>
  <c r="S152" i="34"/>
  <c r="U27" i="34"/>
  <c r="I29" i="36"/>
  <c r="L29" i="36" s="1"/>
  <c r="H9" i="36"/>
  <c r="I9" i="36" s="1"/>
  <c r="G10" i="36"/>
  <c r="J27" i="36"/>
  <c r="G12" i="36"/>
  <c r="H29" i="36"/>
  <c r="I21" i="36"/>
  <c r="L21" i="36" s="1"/>
  <c r="O36" i="35"/>
  <c r="Q69" i="35"/>
  <c r="I7" i="36"/>
  <c r="N148" i="34"/>
  <c r="N157" i="34" s="1"/>
  <c r="H24" i="36"/>
  <c r="I24" i="36" s="1"/>
  <c r="L24" i="36" s="1"/>
  <c r="I51" i="35"/>
  <c r="I69" i="35" s="1"/>
  <c r="F16" i="36"/>
  <c r="N51" i="34" s="1"/>
  <c r="N111" i="34" s="1"/>
  <c r="H6" i="36"/>
  <c r="J22" i="36"/>
  <c r="J32" i="36" s="1"/>
  <c r="I68" i="34" s="1"/>
  <c r="P61" i="29"/>
  <c r="P73" i="29" s="1"/>
  <c r="S20" i="34" s="1"/>
  <c r="P57" i="29"/>
  <c r="G28" i="36"/>
  <c r="G6" i="36"/>
  <c r="G23" i="36"/>
  <c r="I57" i="34"/>
  <c r="I62" i="34" s="1"/>
  <c r="I78" i="34" s="1"/>
  <c r="I98" i="34" s="1"/>
  <c r="I101" i="34" l="1"/>
  <c r="I106" i="34" s="1"/>
  <c r="I115" i="34" s="1"/>
  <c r="I128" i="34" s="1"/>
  <c r="I141" i="34" s="1"/>
  <c r="I144" i="34" s="1"/>
  <c r="H16" i="36"/>
  <c r="S51" i="34" s="1"/>
  <c r="H22" i="36"/>
  <c r="F32" i="36"/>
  <c r="N120" i="34" s="1"/>
  <c r="I23" i="36"/>
  <c r="L23" i="36" s="1"/>
  <c r="K23" i="36"/>
  <c r="S148" i="34"/>
  <c r="S157" i="34" s="1"/>
  <c r="S138" i="34"/>
  <c r="N57" i="34"/>
  <c r="N62" i="34" s="1"/>
  <c r="H27" i="36"/>
  <c r="I27" i="36" s="1"/>
  <c r="L27" i="36" s="1"/>
  <c r="I8" i="36"/>
  <c r="I28" i="36"/>
  <c r="L28" i="36" s="1"/>
  <c r="K28" i="36"/>
  <c r="I6" i="36"/>
  <c r="H28" i="36"/>
  <c r="I12" i="36"/>
  <c r="I10" i="36"/>
  <c r="H23" i="36"/>
  <c r="G26" i="36"/>
  <c r="K22" i="36"/>
  <c r="K27" i="36"/>
  <c r="K32" i="36" l="1"/>
  <c r="N68" i="34" s="1"/>
  <c r="N78" i="34" s="1"/>
  <c r="N98" i="34" s="1"/>
  <c r="H32" i="36"/>
  <c r="S120" i="34" s="1"/>
  <c r="I26" i="36"/>
  <c r="L26" i="36" s="1"/>
  <c r="K26" i="36"/>
  <c r="S111" i="34"/>
  <c r="S57" i="34"/>
  <c r="S62" i="34" s="1"/>
  <c r="H26" i="36"/>
  <c r="I22" i="36"/>
  <c r="L22" i="36" s="1"/>
  <c r="N101" i="34" l="1"/>
  <c r="N106" i="34" s="1"/>
  <c r="N115" i="34" s="1"/>
  <c r="N128" i="34" s="1"/>
  <c r="N141" i="34" s="1"/>
  <c r="N144" i="34" s="1"/>
  <c r="L32" i="36"/>
  <c r="S68" i="34" s="1"/>
  <c r="S78" i="34" s="1"/>
  <c r="S98" i="34" s="1"/>
  <c r="S101" i="34" l="1"/>
  <c r="S106" i="34"/>
  <c r="S115" i="34" s="1"/>
  <c r="S128" i="34" s="1"/>
  <c r="S141" i="34" s="1"/>
  <c r="S144" i="34" s="1"/>
</calcChain>
</file>

<file path=xl/comments1.xml><?xml version="1.0" encoding="utf-8"?>
<comments xmlns="http://schemas.openxmlformats.org/spreadsheetml/2006/main">
  <authors>
    <author>leeuwev</author>
  </authors>
  <commentList>
    <comment ref="F4" authorId="0" shapeId="0">
      <text>
        <r>
          <rPr>
            <sz val="8"/>
            <color indexed="81"/>
            <rFont val="Arial"/>
            <family val="2"/>
          </rPr>
          <t>Vul hier de juridische naam in</t>
        </r>
      </text>
    </comment>
    <comment ref="F8" authorId="0" shapeId="0">
      <text>
        <r>
          <rPr>
            <sz val="8"/>
            <color indexed="81"/>
            <rFont val="Arial"/>
            <family val="2"/>
          </rPr>
          <t>Handels-
naam is de naam waaronder horeca-bedrijf bekend is</t>
        </r>
      </text>
    </comment>
    <comment ref="H10" authorId="0" shapeId="0">
      <text>
        <r>
          <rPr>
            <sz val="8"/>
            <color indexed="81"/>
            <rFont val="Arial"/>
            <family val="2"/>
          </rPr>
          <t>Aantal personen</t>
        </r>
      </text>
    </comment>
    <comment ref="P10" authorId="0" shapeId="0">
      <text>
        <r>
          <rPr>
            <sz val="8"/>
            <color indexed="81"/>
            <rFont val="Arial"/>
            <family val="2"/>
          </rPr>
          <t>Aantal uren op werkvloer</t>
        </r>
      </text>
    </comment>
    <comment ref="H12" authorId="0" shapeId="0">
      <text>
        <r>
          <rPr>
            <sz val="8"/>
            <color indexed="81"/>
            <rFont val="Arial"/>
            <family val="2"/>
          </rPr>
          <t>Aantal personen</t>
        </r>
      </text>
    </comment>
    <comment ref="P12" authorId="0" shapeId="0">
      <text>
        <r>
          <rPr>
            <sz val="8"/>
            <color indexed="81"/>
            <rFont val="Arial"/>
            <family val="2"/>
          </rPr>
          <t>Aantal uren op werkvloer</t>
        </r>
      </text>
    </comment>
    <comment ref="F17" authorId="0" shapeId="0">
      <text>
        <r>
          <rPr>
            <sz val="8"/>
            <color indexed="81"/>
            <rFont val="Arial"/>
            <family val="2"/>
          </rPr>
          <t>Bedrag in Euro's</t>
        </r>
      </text>
    </comment>
    <comment ref="J17" authorId="0" shapeId="0">
      <text>
        <r>
          <rPr>
            <sz val="8"/>
            <color indexed="81"/>
            <rFont val="Arial"/>
            <family val="2"/>
          </rPr>
          <t>Bedrag in Euro's</t>
        </r>
      </text>
    </comment>
    <comment ref="N17" authorId="0" shapeId="0">
      <text>
        <r>
          <rPr>
            <sz val="8"/>
            <color indexed="81"/>
            <rFont val="Arial"/>
            <family val="2"/>
          </rPr>
          <t>Bedrag in Euro's</t>
        </r>
      </text>
    </comment>
    <comment ref="F19" authorId="0" shapeId="0">
      <text>
        <r>
          <rPr>
            <sz val="8"/>
            <color indexed="81"/>
            <rFont val="Arial"/>
            <family val="2"/>
          </rPr>
          <t>Bedrag in Euro's</t>
        </r>
      </text>
    </comment>
    <comment ref="J19" authorId="0" shapeId="0">
      <text>
        <r>
          <rPr>
            <sz val="8"/>
            <color indexed="81"/>
            <rFont val="Arial"/>
            <family val="2"/>
          </rPr>
          <t>Bedrag in Euro's</t>
        </r>
      </text>
    </comment>
    <comment ref="N19" authorId="0" shapeId="0">
      <text>
        <r>
          <rPr>
            <sz val="8"/>
            <color indexed="81"/>
            <rFont val="Arial"/>
            <family val="2"/>
          </rPr>
          <t>Bedrag in Euro's</t>
        </r>
      </text>
    </comment>
    <comment ref="D21" authorId="0" shapeId="0">
      <text>
        <r>
          <rPr>
            <sz val="8"/>
            <color indexed="81"/>
            <rFont val="Arial"/>
            <family val="2"/>
          </rPr>
          <t>Vul hier de naam van de vennoot in</t>
        </r>
      </text>
    </comment>
    <comment ref="J21" authorId="0" shapeId="0">
      <text>
        <r>
          <rPr>
            <sz val="8"/>
            <color indexed="81"/>
            <rFont val="Arial"/>
            <family val="2"/>
          </rPr>
          <t>Vul hier de naam van de vennoot in</t>
        </r>
      </text>
    </comment>
    <comment ref="F23" authorId="0" shapeId="0">
      <text>
        <r>
          <rPr>
            <sz val="8"/>
            <color indexed="81"/>
            <rFont val="Arial"/>
            <family val="2"/>
          </rPr>
          <t>Vul hier het aantal m2 in</t>
        </r>
      </text>
    </comment>
    <comment ref="N23" authorId="0" shapeId="0">
      <text>
        <r>
          <rPr>
            <sz val="8"/>
            <color indexed="81"/>
            <rFont val="Arial"/>
            <family val="2"/>
          </rPr>
          <t>Niet van toepassing in geval van eenmanszaak, VOF of CV</t>
        </r>
      </text>
    </comment>
    <comment ref="F25" authorId="0" shapeId="0">
      <text>
        <r>
          <rPr>
            <sz val="8"/>
            <color indexed="81"/>
            <rFont val="Arial"/>
            <family val="2"/>
          </rPr>
          <t>Vul hier de openingsdatum in (dd-mm-jjjj)</t>
        </r>
      </text>
    </comment>
  </commentList>
</comments>
</file>

<file path=xl/comments10.xml><?xml version="1.0" encoding="utf-8"?>
<comments xmlns="http://schemas.openxmlformats.org/spreadsheetml/2006/main">
  <authors>
    <author>leeuwev</author>
  </authors>
  <commentList>
    <comment ref="K1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3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3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4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4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5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5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6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6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7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7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8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8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</commentList>
</comments>
</file>

<file path=xl/comments11.xml><?xml version="1.0" encoding="utf-8"?>
<comments xmlns="http://schemas.openxmlformats.org/spreadsheetml/2006/main">
  <authors>
    <author>leeuwev</author>
  </authors>
  <commentList>
    <comment ref="K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3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3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4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4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5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5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6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6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7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7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8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8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</commentList>
</comments>
</file>

<file path=xl/comments12.xml><?xml version="1.0" encoding="utf-8"?>
<comments xmlns="http://schemas.openxmlformats.org/spreadsheetml/2006/main">
  <authors>
    <author>leeuwev</author>
  </authors>
  <commentList>
    <comment ref="K7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7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8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8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4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4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E25" authorId="0" shapeId="0">
      <text>
        <r>
          <rPr>
            <sz val="8"/>
            <color indexed="81"/>
            <rFont val="Arial"/>
            <family val="2"/>
          </rPr>
          <t>Baten positief invoeren</t>
        </r>
      </text>
    </comment>
    <comment ref="K25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5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E26" authorId="0" shapeId="0">
      <text>
        <r>
          <rPr>
            <sz val="8"/>
            <color indexed="81"/>
            <rFont val="Arial"/>
            <family val="2"/>
          </rPr>
          <t>Lasten positief invoeren</t>
        </r>
      </text>
    </comment>
    <comment ref="K26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6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</commentList>
</comments>
</file>

<file path=xl/comments13.xml><?xml version="1.0" encoding="utf-8"?>
<comments xmlns="http://schemas.openxmlformats.org/spreadsheetml/2006/main">
  <authors>
    <author>leeuwev</author>
  </authors>
  <commentList>
    <comment ref="K7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7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8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8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3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3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4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4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5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5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6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6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7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7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8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8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3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3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</commentList>
</comments>
</file>

<file path=xl/comments2.xml><?xml version="1.0" encoding="utf-8"?>
<comments xmlns="http://schemas.openxmlformats.org/spreadsheetml/2006/main">
  <authors>
    <author>leeuwev</author>
  </authors>
  <commentList>
    <comment ref="E5" authorId="0" shapeId="0">
      <text>
        <r>
          <rPr>
            <sz val="8"/>
            <color indexed="81"/>
            <rFont val="Arial"/>
            <family val="2"/>
          </rPr>
          <t>Splits bij een pand de grond en de opstal i.v.m. afschrijvingskosten</t>
        </r>
      </text>
    </comment>
    <comment ref="E6" authorId="0" shapeId="0">
      <text>
        <r>
          <rPr>
            <sz val="8"/>
            <color indexed="81"/>
            <rFont val="Arial"/>
            <family val="2"/>
          </rPr>
          <t>Splits bij een pand de grond en de opstal i.v.m. afschrijvingskosten</t>
        </r>
      </text>
    </comment>
    <comment ref="I6" authorId="0" shapeId="0">
      <text>
        <r>
          <rPr>
            <sz val="8"/>
            <color indexed="81"/>
            <rFont val="Arial"/>
            <family val="2"/>
          </rPr>
          <t>Veelal BTW-vrij</t>
        </r>
      </text>
    </comment>
    <comment ref="M6" authorId="0" shapeId="0">
      <text>
        <r>
          <rPr>
            <sz val="8"/>
            <color indexed="81"/>
            <rFont val="Arial"/>
            <family val="2"/>
          </rPr>
          <t>Fiscaal gebruikelijk in 25 of 30 jaar</t>
        </r>
      </text>
    </comment>
    <comment ref="E7" authorId="0" shapeId="0">
      <text>
        <r>
          <rPr>
            <sz val="8"/>
            <color indexed="81"/>
            <rFont val="Arial"/>
            <family val="2"/>
          </rPr>
          <t>Dit betreft aanpassingen aan het pand. Voorbeelden: keuken, electra, airco, aannemer</t>
        </r>
      </text>
    </comment>
    <comment ref="I7" authorId="0" shapeId="0">
      <text>
        <r>
          <rPr>
            <sz val="8"/>
            <color indexed="81"/>
            <rFont val="Arial"/>
            <family val="2"/>
          </rPr>
          <t>Normaliter 19% BTW</t>
        </r>
      </text>
    </comment>
    <comment ref="M7" authorId="0" shapeId="0">
      <text>
        <r>
          <rPr>
            <sz val="8"/>
            <color indexed="81"/>
            <rFont val="Arial"/>
            <family val="2"/>
          </rPr>
          <t>Fiscaal gebruikelijk in 10 jaar</t>
        </r>
      </text>
    </comment>
    <comment ref="E8" authorId="0" shapeId="0">
      <text>
        <r>
          <rPr>
            <sz val="8"/>
            <color indexed="81"/>
            <rFont val="Arial"/>
            <family val="2"/>
          </rPr>
          <t>Roerende zaken</t>
        </r>
      </text>
    </comment>
    <comment ref="I8" authorId="0" shapeId="0">
      <text>
        <r>
          <rPr>
            <sz val="8"/>
            <color indexed="81"/>
            <rFont val="Arial"/>
            <family val="2"/>
          </rPr>
          <t>Normaliter 19% BTW</t>
        </r>
      </text>
    </comment>
    <comment ref="M8" authorId="0" shapeId="0">
      <text>
        <r>
          <rPr>
            <sz val="8"/>
            <color indexed="81"/>
            <rFont val="Arial"/>
            <family val="2"/>
          </rPr>
          <t>Fiscaal gebruikelijk in 5  jaar</t>
        </r>
      </text>
    </comment>
    <comment ref="E9" authorId="0" shapeId="0">
      <text>
        <r>
          <rPr>
            <sz val="8"/>
            <color indexed="81"/>
            <rFont val="Arial"/>
            <family val="2"/>
          </rPr>
          <t>Roerende zaken</t>
        </r>
      </text>
    </comment>
    <comment ref="I9" authorId="0" shapeId="0">
      <text>
        <r>
          <rPr>
            <sz val="8"/>
            <color indexed="81"/>
            <rFont val="Arial"/>
            <family val="2"/>
          </rPr>
          <t>Normaliter 19% BTW</t>
        </r>
      </text>
    </comment>
    <comment ref="M9" authorId="0" shapeId="0">
      <text>
        <r>
          <rPr>
            <sz val="8"/>
            <color indexed="81"/>
            <rFont val="Arial"/>
            <family val="2"/>
          </rPr>
          <t>Fiscaal gebruikelijk in 5  jaar</t>
        </r>
      </text>
    </comment>
    <comment ref="I10" authorId="0" shapeId="0">
      <text>
        <r>
          <rPr>
            <sz val="8"/>
            <color indexed="81"/>
            <rFont val="Arial"/>
            <family val="2"/>
          </rPr>
          <t>Normaliter 19% BTW</t>
        </r>
      </text>
    </comment>
    <comment ref="M10" authorId="0" shapeId="0">
      <text>
        <r>
          <rPr>
            <sz val="8"/>
            <color indexed="81"/>
            <rFont val="Arial"/>
            <family val="2"/>
          </rPr>
          <t>Fiscaal gebruikelijk in 4 jaar</t>
        </r>
      </text>
    </comment>
    <comment ref="M11" authorId="0" shapeId="0">
      <text>
        <r>
          <rPr>
            <sz val="8"/>
            <color indexed="81"/>
            <rFont val="Arial"/>
            <family val="2"/>
          </rPr>
          <t>5 jaar is gebruikelijk in horeca</t>
        </r>
      </text>
    </comment>
    <comment ref="E12" authorId="0" shapeId="0">
      <text>
        <r>
          <rPr>
            <sz val="8"/>
            <color indexed="81"/>
            <rFont val="Arial"/>
            <family val="2"/>
          </rPr>
          <t>Voorbeelden: bankprovisie, rente vóór opening, huur vóór opening, personeelskosten vóór opening, advieskosten, notariskosten, promotie en openingsactiviteiten.</t>
        </r>
      </text>
    </comment>
    <comment ref="I12" authorId="0" shapeId="0">
      <text>
        <r>
          <rPr>
            <sz val="8"/>
            <color indexed="81"/>
            <rFont val="Arial"/>
            <family val="2"/>
          </rPr>
          <t>Normaliter 19% BTW</t>
        </r>
      </text>
    </comment>
    <comment ref="M12" authorId="0" shapeId="0">
      <text>
        <r>
          <rPr>
            <sz val="8"/>
            <color indexed="81"/>
            <rFont val="Arial"/>
            <family val="2"/>
          </rPr>
          <t>Fiscaal aantrekkelijk in 1 jaar. Bedrijfseconomisch is maximaal 3 jaar mogelijk.</t>
        </r>
      </text>
    </comment>
    <comment ref="I13" authorId="0" shapeId="0">
      <text>
        <r>
          <rPr>
            <sz val="8"/>
            <color indexed="81"/>
            <rFont val="Arial"/>
            <family val="2"/>
          </rPr>
          <t>Mix van 6% BTW en 19% BTW</t>
        </r>
      </text>
    </comment>
    <comment ref="E14" authorId="0" shapeId="0">
      <text>
        <r>
          <rPr>
            <sz val="8"/>
            <color indexed="81"/>
            <rFont val="Arial"/>
            <family val="2"/>
          </rPr>
          <t>Bijvoorbeeld de huurwaarborg</t>
        </r>
      </text>
    </comment>
    <comment ref="I14" authorId="0" shapeId="0">
      <text>
        <r>
          <rPr>
            <sz val="8"/>
            <color indexed="81"/>
            <rFont val="Arial"/>
            <family val="2"/>
          </rPr>
          <t>Veelal BTW-vrij</t>
        </r>
      </text>
    </comment>
    <comment ref="E15" authorId="0" shapeId="0">
      <text>
        <r>
          <rPr>
            <sz val="8"/>
            <color indexed="81"/>
            <rFont val="Arial"/>
            <family val="2"/>
          </rPr>
          <t>Niet onmiddellijk of contant te ontvangen omzet</t>
        </r>
      </text>
    </comment>
  </commentList>
</comments>
</file>

<file path=xl/comments3.xml><?xml version="1.0" encoding="utf-8"?>
<comments xmlns="http://schemas.openxmlformats.org/spreadsheetml/2006/main">
  <authors>
    <author>leeuwev</author>
  </authors>
  <commentList>
    <comment ref="E5" authorId="0" shapeId="0">
      <text>
        <r>
          <rPr>
            <sz val="8"/>
            <color indexed="81"/>
            <rFont val="Arial"/>
            <family val="2"/>
          </rPr>
          <t>Eigen vermogen</t>
        </r>
      </text>
    </comment>
    <comment ref="E6" authorId="0" shapeId="0">
      <text>
        <r>
          <rPr>
            <sz val="8"/>
            <color indexed="81"/>
            <rFont val="Arial"/>
            <family val="2"/>
          </rPr>
          <t>Eigen vermogen</t>
        </r>
      </text>
    </comment>
    <comment ref="E7" authorId="0" shapeId="0">
      <text>
        <r>
          <rPr>
            <sz val="8"/>
            <color indexed="81"/>
            <rFont val="Arial"/>
            <family val="2"/>
          </rPr>
          <t>Achtergesteld bij andere schuldeisers, veelal bij bank</t>
        </r>
      </text>
    </comment>
    <comment ref="M7" authorId="0" shapeId="0">
      <text>
        <r>
          <rPr>
            <sz val="8"/>
            <color indexed="81"/>
            <rFont val="Arial"/>
            <family val="2"/>
          </rPr>
          <t>Vul hier het aantal jaren in, waarin de verstrekking wordt afgelost</t>
        </r>
      </text>
    </comment>
    <comment ref="E8" authorId="0" shapeId="0">
      <text>
        <r>
          <rPr>
            <sz val="8"/>
            <color indexed="81"/>
            <rFont val="Arial"/>
            <family val="2"/>
          </rPr>
          <t>Achtergesteld bij andere schuldeisers, veelal bij bank</t>
        </r>
      </text>
    </comment>
    <comment ref="M8" authorId="0" shapeId="0">
      <text>
        <r>
          <rPr>
            <sz val="8"/>
            <color indexed="81"/>
            <rFont val="Arial"/>
            <family val="2"/>
          </rPr>
          <t>Vul hier het aantal jaren in, waarin de verstrekking wordt afgelost</t>
        </r>
      </text>
    </comment>
    <comment ref="E9" authorId="0" shapeId="0">
      <text>
        <r>
          <rPr>
            <sz val="8"/>
            <color indexed="81"/>
            <rFont val="Arial"/>
            <family val="2"/>
          </rPr>
          <t>Lening met onroerend goed als zekerheid</t>
        </r>
      </text>
    </comment>
    <comment ref="M9" authorId="0" shapeId="0">
      <text>
        <r>
          <rPr>
            <sz val="8"/>
            <color indexed="81"/>
            <rFont val="Arial"/>
            <family val="2"/>
          </rPr>
          <t>Vul hier het aantal jaren in, waarin de verstrekking wordt afgelost</t>
        </r>
      </text>
    </comment>
    <comment ref="E10" authorId="0" shapeId="0">
      <text>
        <r>
          <rPr>
            <sz val="8"/>
            <color indexed="81"/>
            <rFont val="Arial"/>
            <family val="2"/>
          </rPr>
          <t>Lening waarbij overheid zich borg stelt</t>
        </r>
      </text>
    </comment>
    <comment ref="M10" authorId="0" shapeId="0">
      <text>
        <r>
          <rPr>
            <sz val="8"/>
            <color indexed="81"/>
            <rFont val="Arial"/>
            <family val="2"/>
          </rPr>
          <t>Vul hier het aantal jaren in, waarin de verstrekking wordt afgelost</t>
        </r>
      </text>
    </comment>
    <comment ref="M11" authorId="0" shapeId="0">
      <text>
        <r>
          <rPr>
            <sz val="8"/>
            <color indexed="81"/>
            <rFont val="Arial"/>
            <family val="2"/>
          </rPr>
          <t>Vul hier het aantal jaren in, waarin de verstrekking wordt afgelost</t>
        </r>
      </text>
    </comment>
    <comment ref="M12" authorId="0" shapeId="0">
      <text>
        <r>
          <rPr>
            <sz val="8"/>
            <color indexed="81"/>
            <rFont val="Arial"/>
            <family val="2"/>
          </rPr>
          <t>Vul hier het aantal jaren in, waarin de verstrekking wordt afgelost</t>
        </r>
      </text>
    </comment>
    <comment ref="E13" authorId="0" shapeId="0">
      <text>
        <r>
          <rPr>
            <sz val="8"/>
            <color indexed="81"/>
            <rFont val="Arial"/>
            <family val="2"/>
          </rPr>
          <t>Financial lease met roerende zaak als onderpand, bijvoorbeeld auto of machine</t>
        </r>
      </text>
    </comment>
    <comment ref="M13" authorId="0" shapeId="0">
      <text>
        <r>
          <rPr>
            <sz val="8"/>
            <color indexed="81"/>
            <rFont val="Arial"/>
            <family val="2"/>
          </rPr>
          <t>Vul hier het aantal jaren in, waarin de verstrekking wordt afgelost</t>
        </r>
      </text>
    </comment>
    <comment ref="E14" authorId="0" shapeId="0">
      <text>
        <r>
          <rPr>
            <sz val="8"/>
            <color indexed="81"/>
            <rFont val="Arial"/>
            <family val="2"/>
          </rPr>
          <t>Krediet in rekening-courant bij de bank</t>
        </r>
      </text>
    </comment>
    <comment ref="I14" authorId="0" shapeId="0">
      <text>
        <r>
          <rPr>
            <sz val="8"/>
            <color indexed="81"/>
            <rFont val="Arial"/>
            <family val="2"/>
          </rPr>
          <t>Het rentepercentage over rekening-courant bij de bank ligt vaak hoger dan bij langlopende leningen</t>
        </r>
      </text>
    </comment>
    <comment ref="M14" authorId="0" shapeId="0">
      <text>
        <r>
          <rPr>
            <sz val="8"/>
            <color indexed="81"/>
            <rFont val="Arial"/>
            <family val="2"/>
          </rPr>
          <t>Vul hier het aantal jaren in, waarin de verstrekking wordt afgelost</t>
        </r>
      </text>
    </comment>
    <comment ref="E15" authorId="0" shapeId="0">
      <text>
        <r>
          <rPr>
            <sz val="8"/>
            <color indexed="81"/>
            <rFont val="Arial"/>
            <family val="2"/>
          </rPr>
          <t>Krediet in rekening-courant bij de bank</t>
        </r>
      </text>
    </comment>
    <comment ref="I15" authorId="0" shapeId="0">
      <text>
        <r>
          <rPr>
            <sz val="8"/>
            <color indexed="81"/>
            <rFont val="Arial"/>
            <family val="2"/>
          </rPr>
          <t>Het rentepercentage over rekening-courant bij de bank ligt vaak hoger dan bij langlopende leningen</t>
        </r>
      </text>
    </comment>
    <comment ref="M15" authorId="0" shapeId="0">
      <text>
        <r>
          <rPr>
            <sz val="8"/>
            <color indexed="81"/>
            <rFont val="Arial"/>
            <family val="2"/>
          </rPr>
          <t>Vul hier het aantal jaren in, waarin de verstrekking wordt afgelost</t>
        </r>
      </text>
    </comment>
    <comment ref="E23" authorId="0" shapeId="0">
      <text>
        <r>
          <rPr>
            <sz val="8"/>
            <color indexed="81"/>
            <rFont val="Arial"/>
            <family val="2"/>
          </rPr>
          <t>Vul hier de bankkosten in</t>
        </r>
      </text>
    </comment>
    <comment ref="I23" authorId="0" shapeId="0">
      <text>
        <r>
          <rPr>
            <sz val="8"/>
            <color indexed="81"/>
            <rFont val="Arial"/>
            <family val="2"/>
          </rPr>
          <t>Vul hier de bankkosten in</t>
        </r>
      </text>
    </comment>
    <comment ref="M23" authorId="0" shapeId="0">
      <text>
        <r>
          <rPr>
            <sz val="8"/>
            <color indexed="81"/>
            <rFont val="Arial"/>
            <family val="2"/>
          </rPr>
          <t>Vul hier de bankkosten in</t>
        </r>
      </text>
    </comment>
  </commentList>
</comments>
</file>

<file path=xl/comments4.xml><?xml version="1.0" encoding="utf-8"?>
<comments xmlns="http://schemas.openxmlformats.org/spreadsheetml/2006/main">
  <authors>
    <author>leeuwev</author>
  </authors>
  <commentList>
    <comment ref="H5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5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5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6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6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6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7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7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7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8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8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8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9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10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1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1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11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1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1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12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1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1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13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13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13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14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14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14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15" authorId="0" shapeId="0">
      <text>
        <r>
          <rPr>
            <sz val="8"/>
            <color indexed="81"/>
            <rFont val="Arial"/>
            <family val="2"/>
          </rPr>
          <t>Vul hier de omzet exclusief BTW in</t>
        </r>
      </text>
    </comment>
    <comment ref="N15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R15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H21" authorId="0" shapeId="0">
      <text>
        <r>
          <rPr>
            <sz val="8"/>
            <color indexed="81"/>
            <rFont val="Arial"/>
            <family val="2"/>
          </rPr>
          <t>Vul hier het margepercentage in</t>
        </r>
      </text>
    </comment>
    <comment ref="H22" authorId="0" shapeId="0">
      <text>
        <r>
          <rPr>
            <sz val="8"/>
            <color indexed="81"/>
            <rFont val="Arial"/>
            <family val="2"/>
          </rPr>
          <t>Vul hier het margepercentage in</t>
        </r>
      </text>
    </comment>
    <comment ref="H23" authorId="0" shapeId="0">
      <text>
        <r>
          <rPr>
            <sz val="8"/>
            <color indexed="81"/>
            <rFont val="Arial"/>
            <family val="2"/>
          </rPr>
          <t>Vul hier het margepercentage in</t>
        </r>
      </text>
    </comment>
    <comment ref="H24" authorId="0" shapeId="0">
      <text>
        <r>
          <rPr>
            <sz val="8"/>
            <color indexed="81"/>
            <rFont val="Arial"/>
            <family val="2"/>
          </rPr>
          <t>Vul hier het margepercentage in</t>
        </r>
      </text>
    </comment>
    <comment ref="H25" authorId="0" shapeId="0">
      <text>
        <r>
          <rPr>
            <sz val="8"/>
            <color indexed="81"/>
            <rFont val="Arial"/>
            <family val="2"/>
          </rPr>
          <t>Vul hier het margepercentage in</t>
        </r>
      </text>
    </comment>
    <comment ref="H26" authorId="0" shapeId="0">
      <text>
        <r>
          <rPr>
            <sz val="8"/>
            <color indexed="81"/>
            <rFont val="Arial"/>
            <family val="2"/>
          </rPr>
          <t>Vul hier het margepercentage in</t>
        </r>
      </text>
    </comment>
    <comment ref="H27" authorId="0" shapeId="0">
      <text>
        <r>
          <rPr>
            <sz val="8"/>
            <color indexed="81"/>
            <rFont val="Arial"/>
            <family val="2"/>
          </rPr>
          <t>Vul hier het margepercentage in, veelal 100%</t>
        </r>
      </text>
    </comment>
    <comment ref="H28" authorId="0" shapeId="0">
      <text>
        <r>
          <rPr>
            <sz val="8"/>
            <color indexed="81"/>
            <rFont val="Arial"/>
            <family val="2"/>
          </rPr>
          <t>Vul hier het margepercentage in, veelal 100%</t>
        </r>
      </text>
    </comment>
    <comment ref="H29" authorId="0" shapeId="0">
      <text>
        <r>
          <rPr>
            <sz val="8"/>
            <color indexed="81"/>
            <rFont val="Arial"/>
            <family val="2"/>
          </rPr>
          <t>Vul hier het margepercentage in, veelal 100%</t>
        </r>
      </text>
    </comment>
    <comment ref="H30" authorId="0" shapeId="0">
      <text>
        <r>
          <rPr>
            <sz val="8"/>
            <color indexed="81"/>
            <rFont val="Arial"/>
            <family val="2"/>
          </rPr>
          <t>Vul hier het margepercentage in</t>
        </r>
      </text>
    </comment>
    <comment ref="H31" authorId="0" shapeId="0">
      <text>
        <r>
          <rPr>
            <sz val="8"/>
            <color indexed="81"/>
            <rFont val="Arial"/>
            <family val="2"/>
          </rPr>
          <t>Vul hier het margepercentage in</t>
        </r>
      </text>
    </comment>
  </commentList>
</comments>
</file>

<file path=xl/comments5.xml><?xml version="1.0" encoding="utf-8"?>
<comments xmlns="http://schemas.openxmlformats.org/spreadsheetml/2006/main">
  <authors>
    <author>leeuwev</author>
  </authors>
  <commentList>
    <comment ref="E6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6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6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6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6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7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7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7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7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7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8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8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8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8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8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9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9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9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9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9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10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10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10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10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10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11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11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11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11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11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12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12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12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12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12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13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13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13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13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13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14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14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14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14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14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K16" authorId="0" shapeId="0">
      <text>
        <r>
          <rPr>
            <sz val="8"/>
            <color indexed="81"/>
            <rFont val="Arial"/>
            <family val="2"/>
          </rPr>
          <t>Netto uurloon in Euro's</t>
        </r>
      </text>
    </comment>
    <comment ref="E19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19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19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19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19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20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20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20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20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20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21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21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21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21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21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22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22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22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22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22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23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23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23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23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23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24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24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24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24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24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E25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G25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I25" authorId="0" shapeId="0">
      <text>
        <r>
          <rPr>
            <sz val="8"/>
            <color indexed="81"/>
            <rFont val="Arial"/>
            <family val="2"/>
          </rPr>
          <t>Vul hier het aantal personen in</t>
        </r>
      </text>
    </comment>
    <comment ref="K25" authorId="0" shapeId="0">
      <text>
        <r>
          <rPr>
            <sz val="8"/>
            <color indexed="81"/>
            <rFont val="Arial"/>
            <family val="2"/>
          </rPr>
          <t>CAO Horeca maximaal 38 uur per week</t>
        </r>
      </text>
    </comment>
    <comment ref="M25" authorId="0" shapeId="0">
      <text>
        <r>
          <rPr>
            <sz val="8"/>
            <color indexed="81"/>
            <rFont val="Arial"/>
            <family val="2"/>
          </rPr>
          <t>Beloning op basis van aantal contracturen</t>
        </r>
      </text>
    </comment>
    <comment ref="P27" authorId="0" shapeId="0">
      <text>
        <r>
          <rPr>
            <sz val="8"/>
            <color indexed="81"/>
            <rFont val="Arial"/>
            <family val="2"/>
          </rPr>
          <t>Maximaal 52</t>
        </r>
      </text>
    </comment>
  </commentList>
</comments>
</file>

<file path=xl/comments6.xml><?xml version="1.0" encoding="utf-8"?>
<comments xmlns="http://schemas.openxmlformats.org/spreadsheetml/2006/main">
  <authors>
    <author>leeuwev</author>
  </authors>
  <commentList>
    <comment ref="K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</commentList>
</comments>
</file>

<file path=xl/comments7.xml><?xml version="1.0" encoding="utf-8"?>
<comments xmlns="http://schemas.openxmlformats.org/spreadsheetml/2006/main">
  <authors>
    <author>leeuwev</author>
  </authors>
  <commentList>
    <comment ref="K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8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19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0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1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2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3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4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5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6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K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M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O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Q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S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U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W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Y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A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C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E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G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I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  <comment ref="AK27" authorId="0" shapeId="0">
      <text>
        <r>
          <rPr>
            <sz val="8"/>
            <color indexed="81"/>
            <rFont val="Arial"/>
            <family val="2"/>
          </rPr>
          <t>Vul hier het aantal personen in dat gelijktijdig aanwezig is</t>
        </r>
      </text>
    </comment>
  </commentList>
</comments>
</file>

<file path=xl/comments8.xml><?xml version="1.0" encoding="utf-8"?>
<comments xmlns="http://schemas.openxmlformats.org/spreadsheetml/2006/main">
  <authors>
    <author>leeuwev</author>
  </authors>
  <commentList>
    <comment ref="E9" authorId="0" shapeId="0">
      <text>
        <r>
          <rPr>
            <sz val="8"/>
            <color indexed="81"/>
            <rFont val="Arial"/>
            <family val="2"/>
          </rPr>
          <t>Bruto lonen en salarissen inclusief vakantiegeld</t>
        </r>
      </text>
    </comment>
    <comment ref="K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E10" authorId="0" shapeId="0">
      <text>
        <r>
          <rPr>
            <sz val="8"/>
            <color indexed="81"/>
            <rFont val="Arial"/>
            <family val="2"/>
          </rPr>
          <t>Werkgeverslasten ZVW, WW en WAO</t>
        </r>
      </text>
    </comment>
    <comment ref="K1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E11" authorId="0" shapeId="0">
      <text>
        <r>
          <rPr>
            <sz val="8"/>
            <color indexed="81"/>
            <rFont val="Arial"/>
            <family val="2"/>
          </rPr>
          <t>Werkgeverslasten pensioen, vroegpensioen en sociaal fonds</t>
        </r>
      </text>
    </comment>
    <comment ref="K1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E12" authorId="0" shapeId="0">
      <text>
        <r>
          <rPr>
            <sz val="8"/>
            <color indexed="81"/>
            <rFont val="Arial"/>
            <family val="2"/>
          </rPr>
          <t>Bedrag negatief invoeren</t>
        </r>
      </text>
    </comment>
    <comment ref="K1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3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3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4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4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5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5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6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6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7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7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8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8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</commentList>
</comments>
</file>

<file path=xl/comments9.xml><?xml version="1.0" encoding="utf-8"?>
<comments xmlns="http://schemas.openxmlformats.org/spreadsheetml/2006/main">
  <authors>
    <author>leeuwev</author>
  </authors>
  <commentList>
    <comment ref="K7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7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8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8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3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3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4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4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E15" authorId="0" shapeId="0">
      <text>
        <r>
          <rPr>
            <sz val="8"/>
            <color indexed="81"/>
            <rFont val="Arial"/>
            <family val="2"/>
          </rPr>
          <t>Hier geen personeelskosten invullen</t>
        </r>
      </text>
    </comment>
    <comment ref="K15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5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6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6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7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7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8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8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19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19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E20" authorId="0" shapeId="0">
      <text>
        <r>
          <rPr>
            <sz val="8"/>
            <color indexed="81"/>
            <rFont val="Arial"/>
            <family val="2"/>
          </rPr>
          <t>Opstalverzekering</t>
        </r>
      </text>
    </comment>
    <comment ref="K20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0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1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1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  <comment ref="K22" authorId="0" shapeId="0">
      <text>
        <r>
          <rPr>
            <sz val="8"/>
            <color indexed="81"/>
            <rFont val="Arial"/>
            <family val="2"/>
          </rPr>
          <t>Procentuele stijging ten opzichte van jaar 1</t>
        </r>
      </text>
    </comment>
    <comment ref="O22" authorId="0" shapeId="0">
      <text>
        <r>
          <rPr>
            <sz val="8"/>
            <color indexed="81"/>
            <rFont val="Arial"/>
            <family val="2"/>
          </rPr>
          <t>Procentuele stijging ten opzichte van jaar 2</t>
        </r>
      </text>
    </comment>
  </commentList>
</comments>
</file>

<file path=xl/sharedStrings.xml><?xml version="1.0" encoding="utf-8"?>
<sst xmlns="http://schemas.openxmlformats.org/spreadsheetml/2006/main" count="538" uniqueCount="276">
  <si>
    <t>GROND</t>
  </si>
  <si>
    <t>GOODWILL</t>
  </si>
  <si>
    <t>AANLOOPKOSTEN</t>
  </si>
  <si>
    <t>WAARBORGSOMMEN</t>
  </si>
  <si>
    <t>VOORRADEN</t>
  </si>
  <si>
    <t>DEBITEUREN</t>
  </si>
  <si>
    <t>KASGELDEN</t>
  </si>
  <si>
    <t>bedrag</t>
  </si>
  <si>
    <t>TOTAAL</t>
  </si>
  <si>
    <t>in jaren</t>
  </si>
  <si>
    <t>ACHTERGESTELDE  LENING</t>
  </si>
  <si>
    <t>BORGSTELLINGSKREDIET</t>
  </si>
  <si>
    <t>CREDITEUREN</t>
  </si>
  <si>
    <t>%</t>
  </si>
  <si>
    <t>OMZETTEN</t>
  </si>
  <si>
    <t>BRUTOWINST</t>
  </si>
  <si>
    <t>PERSONEELSKOSTEN</t>
  </si>
  <si>
    <t>WERKKLEDING</t>
  </si>
  <si>
    <t xml:space="preserve">OVERIGE  KOSTEN </t>
  </si>
  <si>
    <t>HUISVESTINGSKOSTEN</t>
  </si>
  <si>
    <t>HUUR  ONROEREND  GOED</t>
  </si>
  <si>
    <t>PACHTSOM</t>
  </si>
  <si>
    <t>KLEINE  AANSCHAFFINGEN</t>
  </si>
  <si>
    <t>HANDDOEK-  EN  ZEEPAUTOMAAT</t>
  </si>
  <si>
    <t>CONTAINERRECHTEN</t>
  </si>
  <si>
    <t>OVERIGE  KOSTEN</t>
  </si>
  <si>
    <t>VERKOOPKOSTEN</t>
  </si>
  <si>
    <t xml:space="preserve">LEVENDE  MUZIEK </t>
  </si>
  <si>
    <t>REPRESENTATIEKOSTEN</t>
  </si>
  <si>
    <t>DECORATIEKOSTEN</t>
  </si>
  <si>
    <t>RELATIEGESCHENKEN</t>
  </si>
  <si>
    <t>OVERIGE KOSTEN</t>
  </si>
  <si>
    <t>BEDRIJFSKOSTEN</t>
  </si>
  <si>
    <t>LINNEN / WASSERIJKOSTEN</t>
  </si>
  <si>
    <t>GLASWERK / SERVIESGOED</t>
  </si>
  <si>
    <t>KOOLZUUR</t>
  </si>
  <si>
    <t>LEESTAFEL</t>
  </si>
  <si>
    <t>KANTOORBENODIGDHEDEN</t>
  </si>
  <si>
    <t>DRUKWERK / FORMULIEREN</t>
  </si>
  <si>
    <t>btw in %</t>
  </si>
  <si>
    <t>Investerings-</t>
  </si>
  <si>
    <t xml:space="preserve">Afschrijving </t>
  </si>
  <si>
    <t>LENING  BANK</t>
  </si>
  <si>
    <t>HYPOTHEEK</t>
  </si>
  <si>
    <t>REKENING  COURANT  BANK</t>
  </si>
  <si>
    <t>VOORFINANCIERING  B.T.W.</t>
  </si>
  <si>
    <t>AUTOKOSTEN</t>
  </si>
  <si>
    <t>VERZEKERINGEN</t>
  </si>
  <si>
    <t>BRANDSTOFKOSTEN</t>
  </si>
  <si>
    <t>AANDEEL  PRIVE-AUTOKOSTEN</t>
  </si>
  <si>
    <t>SUBSIDIE</t>
  </si>
  <si>
    <t>SCHOONMAAKKOSTEN</t>
  </si>
  <si>
    <t>HORECABENODIGDHEDEN</t>
  </si>
  <si>
    <t>JAAR   1</t>
  </si>
  <si>
    <t>JAAR   2</t>
  </si>
  <si>
    <t>JAAR   3</t>
  </si>
  <si>
    <t>VERMINDERING  LAGE  LONEN</t>
  </si>
  <si>
    <t>ALGEMENE  KOSTEN</t>
  </si>
  <si>
    <t>INVESTERINGEN</t>
  </si>
  <si>
    <t>FINANCIERINGSOPZET</t>
  </si>
  <si>
    <t>LOOPTIJD</t>
  </si>
  <si>
    <t>HOOFDSOM</t>
  </si>
  <si>
    <t>RENTE  %</t>
  </si>
  <si>
    <t>JAAR  1</t>
  </si>
  <si>
    <t>JAAR  3</t>
  </si>
  <si>
    <t>JAAR  2</t>
  </si>
  <si>
    <t>TAL</t>
  </si>
  <si>
    <t>MAANDAG</t>
  </si>
  <si>
    <t>DINSDAG</t>
  </si>
  <si>
    <t>WOENSDAG</t>
  </si>
  <si>
    <t>DONDERDAG</t>
  </si>
  <si>
    <t>VRIJDAG</t>
  </si>
  <si>
    <t>ZATERDAG</t>
  </si>
  <si>
    <t>ZONDAG</t>
  </si>
  <si>
    <t>PERSONEELSGEGEVENS</t>
  </si>
  <si>
    <t>UREN</t>
  </si>
  <si>
    <t>BRUTO</t>
  </si>
  <si>
    <t>SALARIS</t>
  </si>
  <si>
    <t xml:space="preserve">MAAND </t>
  </si>
  <si>
    <t>CON-</t>
  </si>
  <si>
    <t>TRACT</t>
  </si>
  <si>
    <t>AAN-</t>
  </si>
  <si>
    <t>URENPLANNING</t>
  </si>
  <si>
    <t>OPENINGSTIJDEN</t>
  </si>
  <si>
    <t>UUR</t>
  </si>
  <si>
    <t>REST/CAFE</t>
  </si>
  <si>
    <t>MA</t>
  </si>
  <si>
    <t>DI</t>
  </si>
  <si>
    <t>ZO</t>
  </si>
  <si>
    <t>ZA</t>
  </si>
  <si>
    <t>VR</t>
  </si>
  <si>
    <t>DO</t>
  </si>
  <si>
    <t>WO</t>
  </si>
  <si>
    <t>OPENINGSUREN</t>
  </si>
  <si>
    <t>STIJGING   in   %</t>
  </si>
  <si>
    <t>SLUITINGSTIJDEN</t>
  </si>
  <si>
    <t>Managementvergoeding</t>
  </si>
  <si>
    <t>jaar     2</t>
  </si>
  <si>
    <t>jaar     1</t>
  </si>
  <si>
    <t>jaar     3</t>
  </si>
  <si>
    <t>LENING</t>
  </si>
  <si>
    <t>BEVEILIGINGSKOSTEN</t>
  </si>
  <si>
    <t>KEUKEN</t>
  </si>
  <si>
    <t>AFWAS</t>
  </si>
  <si>
    <t>KEUKEN  /  AFWAS</t>
  </si>
  <si>
    <t>personen</t>
  </si>
  <si>
    <t xml:space="preserve">HIER HET AANTAL PERSONEN PER UUR INVULLEN DAT GELIJKTIJDIG AANWEZIG IS. </t>
  </si>
  <si>
    <t>NAAM ONDERNEM(ER)(ING) --&gt;</t>
  </si>
  <si>
    <t xml:space="preserve">TOTAAL    </t>
  </si>
  <si>
    <t>-</t>
  </si>
  <si>
    <t>TOTAAL  VAN  DE</t>
  </si>
  <si>
    <t>INCLUSIEF  B.T.W.</t>
  </si>
  <si>
    <t>DRANKEN</t>
  </si>
  <si>
    <t>ROOKARTIKELEN</t>
  </si>
  <si>
    <t>DIVERSEN</t>
  </si>
  <si>
    <t>ENTREEGELDEN</t>
  </si>
  <si>
    <t>AUTOMATEN</t>
  </si>
  <si>
    <t>&lt;---------------------------------------------------</t>
  </si>
  <si>
    <t>Start exploitatie</t>
  </si>
  <si>
    <t>ALL IN   NETTO  UURLOON  PART TIMERS</t>
  </si>
  <si>
    <t>INCIDENTELE  BATEN  EN  LASTEN</t>
  </si>
  <si>
    <t>BATEN</t>
  </si>
  <si>
    <t>LASTEN</t>
  </si>
  <si>
    <t xml:space="preserve">ACHTERGESTELDE  LENING </t>
  </si>
  <si>
    <t>Aantal effectieve uren p.p.p.w.</t>
  </si>
  <si>
    <t>KOSTEN  REK.  COURANT (geen rente)</t>
  </si>
  <si>
    <t xml:space="preserve">VERVOERMIDDELEN </t>
  </si>
  <si>
    <t>0</t>
  </si>
  <si>
    <t>LEASING</t>
  </si>
  <si>
    <t>LEERLING  BEDIENDE</t>
  </si>
  <si>
    <t>REIS-  EN  VERBLIJFKOSTEN</t>
  </si>
  <si>
    <t>ADVIESKOSTEN</t>
  </si>
  <si>
    <t>CAFÉ  /  REST.   /  ZAAL</t>
  </si>
  <si>
    <t>1E JR</t>
  </si>
  <si>
    <t>3E JR</t>
  </si>
  <si>
    <t>2E JR</t>
  </si>
  <si>
    <t>SOCIALE  LASTEN</t>
  </si>
  <si>
    <t xml:space="preserve">In  procenten </t>
  </si>
  <si>
    <t>KEUK /AFW</t>
  </si>
  <si>
    <t>Vennoten (vof):</t>
  </si>
  <si>
    <t xml:space="preserve">GEBOUWEN </t>
  </si>
  <si>
    <t>VERBOUWINGEN</t>
  </si>
  <si>
    <t>KAPITAAL</t>
  </si>
  <si>
    <t>BEDRIJFSLEIDER</t>
  </si>
  <si>
    <t>ASSISTANT  BEDRIJFSLEIDER</t>
  </si>
  <si>
    <t>BEDIENDE</t>
  </si>
  <si>
    <t>CHEF  KOK</t>
  </si>
  <si>
    <t>SOUS  CHEF  KOK</t>
  </si>
  <si>
    <t>LEERLING  KOK</t>
  </si>
  <si>
    <t>Bedragen  in  EURO's</t>
  </si>
  <si>
    <t>Bedragen in EURO's</t>
  </si>
  <si>
    <t>AANTAL  EXPLOITATIE  WEKEN</t>
  </si>
  <si>
    <t>INVENTARIS</t>
  </si>
  <si>
    <t>INRICHTINGEN</t>
  </si>
  <si>
    <t>VERHUUROPBRENGSTEN</t>
  </si>
  <si>
    <t>OVERIGE</t>
  </si>
  <si>
    <t>KOK  PRODUCTIE</t>
  </si>
  <si>
    <t>WEGENBELASTING</t>
  </si>
  <si>
    <t>RESULTAAT-OVERZICHT</t>
  </si>
  <si>
    <t xml:space="preserve"> X    KEUR</t>
  </si>
  <si>
    <t>JAAR</t>
  </si>
  <si>
    <t>ALGEMENE KOSTEN</t>
  </si>
  <si>
    <t>FINANCIERINGSKOSTEN</t>
  </si>
  <si>
    <t>AFSCHRIJVINGEN</t>
  </si>
  <si>
    <t xml:space="preserve"> OMZETTEN</t>
  </si>
  <si>
    <t>TOTAAL EXPLOITATIEKOSTEN</t>
  </si>
  <si>
    <t>BEDRIJFSRESULTAAT</t>
  </si>
  <si>
    <t>BIJZONDERE BATEN EN LASTEN</t>
  </si>
  <si>
    <t>RESULTAAT</t>
  </si>
  <si>
    <t>VERVOLG</t>
  </si>
  <si>
    <t>KAPITAALSMUTATIE</t>
  </si>
  <si>
    <t>CASH - FLOW</t>
  </si>
  <si>
    <t>AFLOSSINGSVERPLICHTINGEN</t>
  </si>
  <si>
    <t>INVESTERINGEN VASTE AKTIVA</t>
  </si>
  <si>
    <t>SURPLUS-CAPACITEIT</t>
  </si>
  <si>
    <t>Berekening   break - even   omzet   en   veiligheidsmarge</t>
  </si>
  <si>
    <t>SURPLUS - CAPACITEIT</t>
  </si>
  <si>
    <t>HERBEREKENDE BRUTOWINST</t>
  </si>
  <si>
    <t>BREAK-EVEN  OMZET</t>
  </si>
  <si>
    <t>WERKELIJKE  OMZET</t>
  </si>
  <si>
    <t>DRANKEN  KOUD</t>
  </si>
  <si>
    <t>DRANKEN  WARM</t>
  </si>
  <si>
    <t>OPENINGS - BALANS</t>
  </si>
  <si>
    <t>X    KEUR</t>
  </si>
  <si>
    <t>ACTIVA</t>
  </si>
  <si>
    <t>PASSIVA</t>
  </si>
  <si>
    <t>VASTE  AKTIVA</t>
  </si>
  <si>
    <t>VERMOGEN</t>
  </si>
  <si>
    <t>MATERIëLE  ACTIVA</t>
  </si>
  <si>
    <t>EIGEN  VERMOGEN</t>
  </si>
  <si>
    <t>TOTAAL  EIGEN  VERMOGEN</t>
  </si>
  <si>
    <t>IMMATERIëLE  ACTIVA</t>
  </si>
  <si>
    <t>VREEMD  VERMOGEN  LANG</t>
  </si>
  <si>
    <t>GARANTIE  VERMOGEN</t>
  </si>
  <si>
    <t>TOT.  LANGLOPENDE  SCHULDEN</t>
  </si>
  <si>
    <t>TOTAAL  VASTE  ACTIVA</t>
  </si>
  <si>
    <t>TOT. VR. VERMOGEN  LANG</t>
  </si>
  <si>
    <t>VLOTTENDE  ACTIVA</t>
  </si>
  <si>
    <t>KORT  VREEMD  VERMOGEN</t>
  </si>
  <si>
    <t>TOT.  VLOTTENDE  ACTIVA</t>
  </si>
  <si>
    <t>TOT. VR. VERMOGEN  KORT</t>
  </si>
  <si>
    <t>BALANS - TOTAAL</t>
  </si>
  <si>
    <t>TOTAAL  FINANCIËLE  ACTIVA</t>
  </si>
  <si>
    <t>TOTAAL  IMMATERIËLE  ACTIVA</t>
  </si>
  <si>
    <t>TOTAAL  MATERIËLE  ACTIVA</t>
  </si>
  <si>
    <t>Veiligheidsmarge in Euro</t>
  </si>
  <si>
    <t>PRIVE-ONTTREKKING  /  BELASTINGEN</t>
  </si>
  <si>
    <t>HANDELSNAAM -------------------&gt;</t>
  </si>
  <si>
    <t>RECHTSVORM (EENMANSZAAK / VOF / CV / BV)</t>
  </si>
  <si>
    <t>M2 netto verkoop-oppervlakte</t>
  </si>
  <si>
    <t>Prive-onttrekkingen (vóór IB)</t>
  </si>
  <si>
    <t>ONDERNEMER  /  VENNOOT</t>
  </si>
  <si>
    <t>AFSCHRIJVINGEN NIEUWE INVESTERINGEN IN JAREN</t>
  </si>
  <si>
    <t>Indien totaaltelling (onder HOOFDSOM) FOUT laat zien, controleer  investeringsbedrag</t>
  </si>
  <si>
    <t>BRUTO LONEN EN SALARISSEN</t>
  </si>
  <si>
    <t>ZIEKENGELDVERZEKERINGEN</t>
  </si>
  <si>
    <t>EIGEN  VERBRUIK  PERSONEEL</t>
  </si>
  <si>
    <t>INVESTERINGEN RESPECTIEVELIJK JAAR 2 EN JAAR 3</t>
  </si>
  <si>
    <t>openings-</t>
  </si>
  <si>
    <t>balans</t>
  </si>
  <si>
    <t>afschr</t>
  </si>
  <si>
    <t>jaar 1</t>
  </si>
  <si>
    <t>INVESTERING JAAR 2</t>
  </si>
  <si>
    <t>INVESTERING JAAR 3</t>
  </si>
  <si>
    <t>jaar 2</t>
  </si>
  <si>
    <t>jaar 3</t>
  </si>
  <si>
    <t>Afschrijvingskosten</t>
  </si>
  <si>
    <t>OZB, GROND- EN STRAATLASTEN</t>
  </si>
  <si>
    <t>afloss</t>
  </si>
  <si>
    <t>rente</t>
  </si>
  <si>
    <t>BANKKOSTEN</t>
  </si>
  <si>
    <t>Naam</t>
  </si>
  <si>
    <t>Beschrijving</t>
  </si>
  <si>
    <t>Met de invulsheets kan een bedrijfseconomisch ondernemingsplan worden vervaardigd.</t>
  </si>
  <si>
    <t>Na invoer van gegevens kan een winst- en verliesrekening geprint worden, alsmede de</t>
  </si>
  <si>
    <t>openingsbalans.</t>
  </si>
  <si>
    <t>Disclaimer</t>
  </si>
  <si>
    <t>InBev Nederland N.V. kan niet instaan voor de volledigheid, juistheid en actualiteit</t>
  </si>
  <si>
    <t>Invulsheets bedrijfseconomisch ondernemingsplan</t>
  </si>
  <si>
    <t>van de in deze sheets gebruikte gegevens, ondanks de continue aandacht daarvoor.</t>
  </si>
  <si>
    <t>PENSIOENKOSTEN</t>
  </si>
  <si>
    <t>ZIEKENGELDEN</t>
  </si>
  <si>
    <t>ARBO</t>
  </si>
  <si>
    <t>REISKOSTEN EN ONKOSTENVERGOED.</t>
  </si>
  <si>
    <t>HUUR INVENTARIS EN INSTALLATIES</t>
  </si>
  <si>
    <t xml:space="preserve">GAS, WATER EN ELECTRA </t>
  </si>
  <si>
    <t>ONDERHOUD MACHINES</t>
  </si>
  <si>
    <t>ONDERHOUD GEBOUWEN</t>
  </si>
  <si>
    <t>ONDERHOUD INVENTARIS</t>
  </si>
  <si>
    <t>PRECARIO</t>
  </si>
  <si>
    <t>ARTIESTEN EN DJ'S</t>
  </si>
  <si>
    <t>ADVERTENTIE- EN RECLAMEKOSTEN</t>
  </si>
  <si>
    <t>SPONSORING</t>
  </si>
  <si>
    <t>KOSTEN CREDITCARDS, PIN EN CHIP</t>
  </si>
  <si>
    <t>PAPIERWAREN EN VERPAKKINGEN</t>
  </si>
  <si>
    <t>CAFÉBENODIGDHEDEN</t>
  </si>
  <si>
    <t>KEUKENBENODIGDHEDEN</t>
  </si>
  <si>
    <t>SUIKERS / ROOM / KOEKJES / VETTEN</t>
  </si>
  <si>
    <t>BIERWACHT</t>
  </si>
  <si>
    <t>BUMA- EN SENARECHTEN</t>
  </si>
  <si>
    <t>OVERIGE MUZIEKKOSTEN</t>
  </si>
  <si>
    <t>REPARATIE EN ONDERHOUD</t>
  </si>
  <si>
    <t>KILOMETERVERGOEDING</t>
  </si>
  <si>
    <t>LEASEKOSTEN</t>
  </si>
  <si>
    <t>ACCOUNTANT EN ADMINISTRATIE</t>
  </si>
  <si>
    <t>JURIDISCHE BIJSTAND</t>
  </si>
  <si>
    <t>NOTARISKOSTEN</t>
  </si>
  <si>
    <t>TELEFOONKOSTEN</t>
  </si>
  <si>
    <t>VRACHTKOSTEN</t>
  </si>
  <si>
    <t>PORTIKOSTEN</t>
  </si>
  <si>
    <t>ABONNEMENTEN EN CONTRIBUTIES</t>
  </si>
  <si>
    <t>AUTOMATISERING EN INTERNET</t>
  </si>
  <si>
    <t>VERGUNNINGEN</t>
  </si>
  <si>
    <t>LEGES</t>
  </si>
  <si>
    <t>BOETES</t>
  </si>
  <si>
    <t>MANAGEMENTVERGOEDING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</si>
</sst>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206" formatCode="#,##0.0_);\(#,##0.0\)"/>
    <numFmt numFmtId="207" formatCode="0.0_)"/>
    <numFmt numFmtId="208" formatCode="0_)"/>
    <numFmt numFmtId="209" formatCode="General_)"/>
    <numFmt numFmtId="210" formatCode="dd/mmm/yy_)"/>
    <numFmt numFmtId="212" formatCode="0.0"/>
    <numFmt numFmtId="215" formatCode="#,##0.0"/>
    <numFmt numFmtId="218" formatCode="dd/mmm/yyyy"/>
    <numFmt numFmtId="225" formatCode="0.0%"/>
    <numFmt numFmtId="226" formatCode="d/mmmm/yyyy"/>
  </numFmts>
  <fonts count="30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sz val="20"/>
      <name val="Arial"/>
    </font>
    <font>
      <b/>
      <sz val="19"/>
      <name val="Arial Narrow"/>
      <family val="2"/>
    </font>
    <font>
      <b/>
      <i/>
      <sz val="2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Helv"/>
    </font>
    <font>
      <b/>
      <i/>
      <sz val="20"/>
      <name val="Arial"/>
      <family val="2"/>
    </font>
    <font>
      <i/>
      <sz val="36"/>
      <name val="Helv"/>
    </font>
    <font>
      <b/>
      <i/>
      <sz val="36"/>
      <name val="Helv"/>
    </font>
    <font>
      <b/>
      <i/>
      <sz val="12"/>
      <name val="Helv"/>
    </font>
    <font>
      <i/>
      <sz val="12"/>
      <name val="Helv"/>
    </font>
    <font>
      <i/>
      <sz val="10"/>
      <name val="Helv"/>
    </font>
    <font>
      <b/>
      <i/>
      <sz val="18"/>
      <name val="Arial"/>
      <family val="2"/>
    </font>
    <font>
      <b/>
      <sz val="16"/>
      <name val="Arial"/>
      <family val="2"/>
    </font>
    <font>
      <sz val="8"/>
      <color indexed="81"/>
      <name val="Arial"/>
      <family val="2"/>
    </font>
    <font>
      <sz val="12"/>
      <name val="Arial"/>
    </font>
    <font>
      <u/>
      <sz val="12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8"/>
        <bgColor indexed="47"/>
      </patternFill>
    </fill>
    <fill>
      <patternFill patternType="lightGray">
        <bgColor indexed="47"/>
      </patternFill>
    </fill>
    <fill>
      <patternFill patternType="gray125">
        <fgColor indexed="8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0" fillId="2" borderId="0" xfId="0" applyFill="1" applyProtection="1"/>
    <xf numFmtId="0" fontId="0" fillId="0" borderId="0" xfId="0" applyFill="1"/>
    <xf numFmtId="0" fontId="0" fillId="0" borderId="0" xfId="0" applyBorder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3" borderId="0" xfId="0" applyFill="1"/>
    <xf numFmtId="0" fontId="0" fillId="3" borderId="0" xfId="0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quotePrefix="1" applyFont="1" applyFill="1" applyBorder="1" applyAlignment="1" applyProtection="1">
      <alignment horizontal="center" vertical="center"/>
    </xf>
    <xf numFmtId="0" fontId="4" fillId="2" borderId="3" xfId="0" quotePrefix="1" applyFont="1" applyFill="1" applyBorder="1" applyAlignment="1" applyProtection="1">
      <alignment horizontal="center" vertical="center"/>
    </xf>
    <xf numFmtId="0" fontId="4" fillId="3" borderId="0" xfId="0" quotePrefix="1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quotePrefix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212" fontId="4" fillId="2" borderId="0" xfId="0" applyNumberFormat="1" applyFont="1" applyFill="1" applyBorder="1" applyAlignment="1" applyProtection="1">
      <alignment horizontal="center" vertical="center"/>
    </xf>
    <xf numFmtId="212" fontId="4" fillId="2" borderId="8" xfId="0" applyNumberFormat="1" applyFont="1" applyFill="1" applyBorder="1" applyAlignment="1" applyProtection="1">
      <alignment horizontal="center" vertical="center"/>
    </xf>
    <xf numFmtId="212" fontId="4" fillId="3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212" fontId="4" fillId="4" borderId="0" xfId="0" applyNumberFormat="1" applyFont="1" applyFill="1" applyBorder="1" applyAlignment="1" applyProtection="1">
      <alignment horizontal="center" vertical="center"/>
      <protection locked="0"/>
    </xf>
    <xf numFmtId="2" fontId="4" fillId="4" borderId="0" xfId="0" applyNumberFormat="1" applyFont="1" applyFill="1" applyAlignment="1" applyProtection="1">
      <alignment horizontal="center" vertical="center"/>
      <protection locked="0"/>
    </xf>
    <xf numFmtId="21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</xf>
    <xf numFmtId="212" fontId="4" fillId="4" borderId="3" xfId="0" applyNumberFormat="1" applyFont="1" applyFill="1" applyBorder="1" applyAlignment="1" applyProtection="1">
      <alignment horizontal="center" vertical="center"/>
      <protection locked="0"/>
    </xf>
    <xf numFmtId="212" fontId="4" fillId="4" borderId="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</xf>
    <xf numFmtId="212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7" fillId="2" borderId="0" xfId="0" quotePrefix="1" applyFont="1" applyFill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quotePrefix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quotePrefix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212" fontId="0" fillId="2" borderId="0" xfId="0" applyNumberFormat="1" applyFill="1" applyBorder="1" applyAlignment="1" applyProtection="1">
      <alignment horizontal="center" vertical="center"/>
    </xf>
    <xf numFmtId="212" fontId="2" fillId="2" borderId="0" xfId="0" applyNumberFormat="1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212" fontId="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5" xfId="0" quotePrefix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207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207" fontId="2" fillId="2" borderId="0" xfId="0" quotePrefix="1" applyNumberFormat="1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quotePrefix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4" borderId="0" xfId="0" quotePrefix="1" applyFont="1" applyFill="1" applyBorder="1" applyAlignment="1" applyProtection="1">
      <alignment horizontal="left" vertical="center"/>
      <protection locked="0"/>
    </xf>
    <xf numFmtId="0" fontId="2" fillId="4" borderId="0" xfId="0" quotePrefix="1" applyFont="1" applyFill="1" applyAlignment="1" applyProtection="1">
      <alignment horizontal="left" vertical="center"/>
      <protection locked="0"/>
    </xf>
    <xf numFmtId="207" fontId="2" fillId="4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center"/>
      <protection locked="0"/>
    </xf>
    <xf numFmtId="207" fontId="2" fillId="4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7" fillId="2" borderId="0" xfId="0" quotePrefix="1" applyFont="1" applyFill="1" applyAlignment="1" applyProtection="1">
      <alignment horizontal="left" vertical="center"/>
    </xf>
    <xf numFmtId="0" fontId="5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quotePrefix="1" applyFont="1" applyFill="1" applyAlignment="1" applyProtection="1">
      <alignment horizontal="center" vertical="center"/>
    </xf>
    <xf numFmtId="0" fontId="4" fillId="2" borderId="0" xfId="0" quotePrefix="1" applyFont="1" applyFill="1" applyAlignment="1" applyProtection="1">
      <alignment horizontal="center" vertical="center"/>
    </xf>
    <xf numFmtId="0" fontId="7" fillId="2" borderId="0" xfId="0" quotePrefix="1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quotePrefix="1" applyFont="1" applyFill="1" applyBorder="1" applyAlignment="1" applyProtection="1">
      <alignment horizontal="left" vertical="center"/>
    </xf>
    <xf numFmtId="212" fontId="0" fillId="2" borderId="5" xfId="0" applyNumberFormat="1" applyFill="1" applyBorder="1" applyAlignment="1" applyProtection="1">
      <alignment horizontal="center" vertical="center"/>
    </xf>
    <xf numFmtId="0" fontId="2" fillId="2" borderId="10" xfId="0" quotePrefix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212" fontId="1" fillId="2" borderId="15" xfId="0" quotePrefix="1" applyNumberFormat="1" applyFont="1" applyFill="1" applyBorder="1" applyAlignment="1" applyProtection="1">
      <alignment horizontal="center" vertical="center"/>
    </xf>
    <xf numFmtId="0" fontId="1" fillId="2" borderId="16" xfId="0" quotePrefix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2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3" fontId="4" fillId="2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quotePrefix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215" fontId="0" fillId="2" borderId="0" xfId="0" applyNumberFormat="1" applyFill="1" applyBorder="1" applyAlignment="1" applyProtection="1">
      <alignment horizontal="center" vertical="center"/>
    </xf>
    <xf numFmtId="215" fontId="2" fillId="4" borderId="0" xfId="0" applyNumberFormat="1" applyFont="1" applyFill="1" applyBorder="1" applyAlignment="1" applyProtection="1">
      <alignment horizontal="center" vertical="center"/>
      <protection locked="0"/>
    </xf>
    <xf numFmtId="215" fontId="2" fillId="2" borderId="0" xfId="0" quotePrefix="1" applyNumberFormat="1" applyFont="1" applyFill="1" applyBorder="1" applyAlignment="1" applyProtection="1">
      <alignment horizontal="center" vertical="center"/>
    </xf>
    <xf numFmtId="215" fontId="4" fillId="2" borderId="0" xfId="0" quotePrefix="1" applyNumberFormat="1" applyFont="1" applyFill="1" applyBorder="1" applyAlignment="1" applyProtection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</xf>
    <xf numFmtId="215" fontId="3" fillId="2" borderId="0" xfId="0" applyNumberFormat="1" applyFont="1" applyFill="1" applyBorder="1" applyAlignment="1" applyProtection="1">
      <alignment horizontal="center" vertical="center"/>
    </xf>
    <xf numFmtId="215" fontId="3" fillId="2" borderId="0" xfId="0" applyNumberFormat="1" applyFont="1" applyFill="1" applyBorder="1" applyAlignment="1" applyProtection="1">
      <alignment horizontal="left" vertical="center"/>
    </xf>
    <xf numFmtId="215" fontId="4" fillId="2" borderId="0" xfId="0" applyNumberFormat="1" applyFont="1" applyFill="1" applyBorder="1" applyAlignment="1" applyProtection="1">
      <alignment horizontal="right" vertical="center"/>
    </xf>
    <xf numFmtId="215" fontId="4" fillId="4" borderId="0" xfId="0" applyNumberFormat="1" applyFont="1" applyFill="1" applyBorder="1" applyAlignment="1" applyProtection="1">
      <alignment horizontal="right" vertical="center"/>
      <protection locked="0"/>
    </xf>
    <xf numFmtId="215" fontId="4" fillId="2" borderId="0" xfId="0" quotePrefix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7" fillId="4" borderId="0" xfId="0" applyFont="1" applyFill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horizontal="center" vertical="center"/>
      <protection locked="0"/>
    </xf>
    <xf numFmtId="212" fontId="2" fillId="2" borderId="0" xfId="0" quotePrefix="1" applyNumberFormat="1" applyFont="1" applyFill="1" applyBorder="1" applyAlignment="1" applyProtection="1">
      <alignment horizontal="center" vertical="center"/>
    </xf>
    <xf numFmtId="215" fontId="2" fillId="2" borderId="0" xfId="0" applyNumberFormat="1" applyFont="1" applyFill="1" applyBorder="1" applyAlignment="1" applyProtection="1">
      <alignment horizontal="center" vertical="center"/>
    </xf>
    <xf numFmtId="212" fontId="4" fillId="2" borderId="0" xfId="0" applyNumberFormat="1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3" borderId="0" xfId="0" applyFill="1" applyProtection="1"/>
    <xf numFmtId="212" fontId="4" fillId="2" borderId="1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212" fontId="4" fillId="4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212" fontId="0" fillId="2" borderId="0" xfId="0" applyNumberFormat="1" applyFill="1" applyBorder="1" applyAlignment="1" applyProtection="1">
      <alignment horizontal="right" vertical="center"/>
    </xf>
    <xf numFmtId="0" fontId="3" fillId="2" borderId="0" xfId="0" quotePrefix="1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" fillId="4" borderId="0" xfId="0" quotePrefix="1" applyFont="1" applyFill="1" applyBorder="1" applyAlignment="1" applyProtection="1">
      <alignment horizontal="right" vertical="center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212" fontId="2" fillId="4" borderId="0" xfId="0" quotePrefix="1" applyNumberFormat="1" applyFont="1" applyFill="1" applyAlignment="1" applyProtection="1">
      <alignment horizontal="right" vertical="center"/>
      <protection locked="0"/>
    </xf>
    <xf numFmtId="0" fontId="4" fillId="2" borderId="0" xfId="0" quotePrefix="1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quotePrefix="1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horizontal="left" vertical="center"/>
      <protection locked="0"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9" borderId="0" xfId="0" quotePrefix="1" applyFont="1" applyFill="1" applyBorder="1" applyAlignment="1" applyProtection="1">
      <alignment horizontal="left" vertical="center"/>
      <protection locked="0"/>
    </xf>
    <xf numFmtId="0" fontId="0" fillId="10" borderId="0" xfId="0" applyFill="1" applyAlignment="1" applyProtection="1">
      <alignment horizontal="center" vertical="center"/>
    </xf>
    <xf numFmtId="0" fontId="2" fillId="10" borderId="0" xfId="0" quotePrefix="1" applyFont="1" applyFill="1" applyAlignment="1" applyProtection="1">
      <alignment horizontal="left" vertical="center"/>
    </xf>
    <xf numFmtId="0" fontId="2" fillId="10" borderId="0" xfId="0" applyFont="1" applyFill="1" applyAlignment="1" applyProtection="1">
      <alignment horizontal="center" vertical="center"/>
    </xf>
    <xf numFmtId="0" fontId="2" fillId="8" borderId="0" xfId="0" quotePrefix="1" applyFont="1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center" vertical="center"/>
    </xf>
    <xf numFmtId="0" fontId="11" fillId="10" borderId="0" xfId="0" quotePrefix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quotePrefix="1" applyFont="1" applyFill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215" fontId="13" fillId="2" borderId="0" xfId="0" applyNumberFormat="1" applyFont="1" applyFill="1" applyProtection="1"/>
    <xf numFmtId="207" fontId="2" fillId="4" borderId="0" xfId="0" quotePrefix="1" applyNumberFormat="1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Protection="1"/>
    <xf numFmtId="207" fontId="14" fillId="2" borderId="0" xfId="0" applyNumberFormat="1" applyFont="1" applyFill="1" applyProtection="1"/>
    <xf numFmtId="208" fontId="14" fillId="2" borderId="0" xfId="0" applyNumberFormat="1" applyFont="1" applyFill="1" applyProtection="1"/>
    <xf numFmtId="0" fontId="1" fillId="2" borderId="0" xfId="0" applyFont="1" applyFill="1" applyProtection="1"/>
    <xf numFmtId="207" fontId="1" fillId="2" borderId="0" xfId="0" applyNumberFormat="1" applyFont="1" applyFill="1" applyProtection="1"/>
    <xf numFmtId="208" fontId="1" fillId="2" borderId="0" xfId="0" applyNumberFormat="1" applyFont="1" applyFill="1" applyProtection="1"/>
    <xf numFmtId="0" fontId="12" fillId="11" borderId="21" xfId="0" applyFont="1" applyFill="1" applyBorder="1" applyAlignment="1" applyProtection="1">
      <alignment horizontal="left"/>
    </xf>
    <xf numFmtId="0" fontId="1" fillId="11" borderId="22" xfId="0" applyFont="1" applyFill="1" applyBorder="1" applyProtection="1"/>
    <xf numFmtId="207" fontId="1" fillId="11" borderId="22" xfId="0" applyNumberFormat="1" applyFont="1" applyFill="1" applyBorder="1" applyProtection="1"/>
    <xf numFmtId="0" fontId="0" fillId="12" borderId="22" xfId="0" applyFill="1" applyBorder="1" applyProtection="1"/>
    <xf numFmtId="0" fontId="0" fillId="12" borderId="23" xfId="0" applyFill="1" applyBorder="1" applyProtection="1"/>
    <xf numFmtId="0" fontId="12" fillId="2" borderId="0" xfId="0" applyFont="1" applyFill="1" applyAlignment="1" applyProtection="1">
      <alignment horizontal="left"/>
    </xf>
    <xf numFmtId="208" fontId="12" fillId="2" borderId="0" xfId="0" applyNumberFormat="1" applyFont="1" applyFill="1" applyProtection="1"/>
    <xf numFmtId="209" fontId="13" fillId="2" borderId="0" xfId="0" quotePrefix="1" applyNumberFormat="1" applyFont="1" applyFill="1" applyAlignment="1" applyProtection="1">
      <alignment horizontal="center"/>
    </xf>
    <xf numFmtId="209" fontId="1" fillId="2" borderId="0" xfId="0" applyNumberFormat="1" applyFont="1" applyFill="1" applyProtection="1"/>
    <xf numFmtId="0" fontId="1" fillId="2" borderId="24" xfId="0" applyFont="1" applyFill="1" applyBorder="1" applyProtection="1"/>
    <xf numFmtId="0" fontId="1" fillId="2" borderId="25" xfId="0" applyFont="1" applyFill="1" applyBorder="1" applyProtection="1"/>
    <xf numFmtId="0" fontId="1" fillId="2" borderId="26" xfId="0" applyFont="1" applyFill="1" applyBorder="1" applyProtection="1"/>
    <xf numFmtId="0" fontId="1" fillId="2" borderId="27" xfId="0" applyFont="1" applyFill="1" applyBorder="1" applyProtection="1"/>
    <xf numFmtId="0" fontId="1" fillId="2" borderId="28" xfId="0" applyFont="1" applyFill="1" applyBorder="1" applyProtection="1"/>
    <xf numFmtId="208" fontId="1" fillId="11" borderId="22" xfId="0" applyNumberFormat="1" applyFont="1" applyFill="1" applyBorder="1" applyProtection="1"/>
    <xf numFmtId="0" fontId="1" fillId="11" borderId="23" xfId="0" applyFont="1" applyFill="1" applyBorder="1" applyProtection="1"/>
    <xf numFmtId="209" fontId="1" fillId="2" borderId="28" xfId="0" applyNumberFormat="1" applyFont="1" applyFill="1" applyBorder="1" applyProtection="1"/>
    <xf numFmtId="0" fontId="1" fillId="2" borderId="29" xfId="0" applyFont="1" applyFill="1" applyBorder="1" applyProtection="1"/>
    <xf numFmtId="0" fontId="1" fillId="2" borderId="30" xfId="0" applyFont="1" applyFill="1" applyBorder="1" applyProtection="1"/>
    <xf numFmtId="208" fontId="3" fillId="2" borderId="30" xfId="0" applyNumberFormat="1" applyFont="1" applyFill="1" applyBorder="1" applyAlignment="1" applyProtection="1">
      <alignment horizontal="center"/>
    </xf>
    <xf numFmtId="0" fontId="1" fillId="2" borderId="31" xfId="0" applyFont="1" applyFill="1" applyBorder="1" applyProtection="1"/>
    <xf numFmtId="0" fontId="13" fillId="2" borderId="32" xfId="0" applyFont="1" applyFill="1" applyBorder="1" applyAlignment="1" applyProtection="1">
      <alignment horizontal="left"/>
    </xf>
    <xf numFmtId="0" fontId="1" fillId="2" borderId="33" xfId="0" applyFont="1" applyFill="1" applyBorder="1" applyProtection="1"/>
    <xf numFmtId="0" fontId="1" fillId="2" borderId="34" xfId="0" applyFont="1" applyFill="1" applyBorder="1" applyProtection="1"/>
    <xf numFmtId="0" fontId="1" fillId="2" borderId="35" xfId="0" applyFont="1" applyFill="1" applyBorder="1" applyProtection="1"/>
    <xf numFmtId="0" fontId="1" fillId="2" borderId="36" xfId="0" applyFont="1" applyFill="1" applyBorder="1" applyProtection="1"/>
    <xf numFmtId="0" fontId="1" fillId="2" borderId="37" xfId="0" applyFont="1" applyFill="1" applyBorder="1" applyProtection="1"/>
    <xf numFmtId="0" fontId="1" fillId="2" borderId="38" xfId="0" applyFont="1" applyFill="1" applyBorder="1" applyProtection="1"/>
    <xf numFmtId="0" fontId="1" fillId="2" borderId="39" xfId="0" applyFont="1" applyFill="1" applyBorder="1" applyProtection="1"/>
    <xf numFmtId="0" fontId="13" fillId="11" borderId="32" xfId="0" applyFont="1" applyFill="1" applyBorder="1" applyAlignment="1" applyProtection="1">
      <alignment horizontal="left"/>
    </xf>
    <xf numFmtId="0" fontId="1" fillId="11" borderId="33" xfId="0" applyFont="1" applyFill="1" applyBorder="1" applyProtection="1"/>
    <xf numFmtId="0" fontId="1" fillId="11" borderId="34" xfId="0" applyFont="1" applyFill="1" applyBorder="1" applyProtection="1"/>
    <xf numFmtId="207" fontId="13" fillId="13" borderId="40" xfId="0" applyNumberFormat="1" applyFont="1" applyFill="1" applyBorder="1" applyProtection="1"/>
    <xf numFmtId="208" fontId="13" fillId="13" borderId="40" xfId="0" applyNumberFormat="1" applyFont="1" applyFill="1" applyBorder="1" applyProtection="1"/>
    <xf numFmtId="207" fontId="1" fillId="2" borderId="36" xfId="0" applyNumberFormat="1" applyFont="1" applyFill="1" applyBorder="1" applyProtection="1"/>
    <xf numFmtId="208" fontId="1" fillId="2" borderId="36" xfId="0" applyNumberFormat="1" applyFont="1" applyFill="1" applyBorder="1" applyProtection="1"/>
    <xf numFmtId="0" fontId="1" fillId="2" borderId="41" xfId="0" applyFont="1" applyFill="1" applyBorder="1" applyProtection="1"/>
    <xf numFmtId="0" fontId="1" fillId="2" borderId="42" xfId="0" applyFont="1" applyFill="1" applyBorder="1" applyProtection="1"/>
    <xf numFmtId="0" fontId="1" fillId="2" borderId="43" xfId="0" applyFont="1" applyFill="1" applyBorder="1" applyProtection="1"/>
    <xf numFmtId="0" fontId="1" fillId="13" borderId="0" xfId="0" applyFont="1" applyFill="1" applyProtection="1"/>
    <xf numFmtId="209" fontId="13" fillId="2" borderId="36" xfId="0" applyNumberFormat="1" applyFont="1" applyFill="1" applyBorder="1" applyAlignment="1" applyProtection="1">
      <alignment horizontal="center"/>
    </xf>
    <xf numFmtId="208" fontId="1" fillId="2" borderId="30" xfId="0" applyNumberFormat="1" applyFont="1" applyFill="1" applyBorder="1" applyProtection="1"/>
    <xf numFmtId="207" fontId="1" fillId="2" borderId="42" xfId="0" applyNumberFormat="1" applyFont="1" applyFill="1" applyBorder="1" applyProtection="1"/>
    <xf numFmtId="208" fontId="1" fillId="2" borderId="42" xfId="0" applyNumberFormat="1" applyFont="1" applyFill="1" applyBorder="1" applyProtection="1"/>
    <xf numFmtId="0" fontId="3" fillId="2" borderId="30" xfId="0" applyFont="1" applyFill="1" applyBorder="1" applyProtection="1"/>
    <xf numFmtId="208" fontId="3" fillId="2" borderId="30" xfId="0" applyNumberFormat="1" applyFont="1" applyFill="1" applyBorder="1" applyProtection="1"/>
    <xf numFmtId="0" fontId="13" fillId="2" borderId="0" xfId="0" applyFont="1" applyFill="1" applyProtection="1"/>
    <xf numFmtId="210" fontId="2" fillId="2" borderId="0" xfId="0" applyNumberFormat="1" applyFont="1" applyFill="1" applyProtection="1"/>
    <xf numFmtId="0" fontId="12" fillId="13" borderId="0" xfId="0" applyFont="1" applyFill="1" applyProtection="1"/>
    <xf numFmtId="208" fontId="1" fillId="13" borderId="0" xfId="0" applyNumberFormat="1" applyFont="1" applyFill="1" applyProtection="1"/>
    <xf numFmtId="209" fontId="1" fillId="2" borderId="36" xfId="0" applyNumberFormat="1" applyFont="1" applyFill="1" applyBorder="1" applyProtection="1"/>
    <xf numFmtId="0" fontId="12" fillId="2" borderId="32" xfId="0" quotePrefix="1" applyFont="1" applyFill="1" applyBorder="1" applyAlignment="1" applyProtection="1">
      <alignment horizontal="left"/>
    </xf>
    <xf numFmtId="207" fontId="13" fillId="2" borderId="40" xfId="0" applyNumberFormat="1" applyFont="1" applyFill="1" applyBorder="1" applyProtection="1"/>
    <xf numFmtId="208" fontId="13" fillId="2" borderId="40" xfId="0" applyNumberFormat="1" applyFont="1" applyFill="1" applyBorder="1" applyProtection="1"/>
    <xf numFmtId="0" fontId="12" fillId="11" borderId="32" xfId="0" quotePrefix="1" applyFont="1" applyFill="1" applyBorder="1" applyAlignment="1" applyProtection="1">
      <alignment horizontal="left"/>
    </xf>
    <xf numFmtId="0" fontId="13" fillId="2" borderId="33" xfId="0" applyFont="1" applyFill="1" applyBorder="1" applyProtection="1"/>
    <xf numFmtId="0" fontId="13" fillId="2" borderId="34" xfId="0" applyFont="1" applyFill="1" applyBorder="1" applyProtection="1"/>
    <xf numFmtId="207" fontId="13" fillId="2" borderId="0" xfId="0" applyNumberFormat="1" applyFont="1" applyFill="1" applyProtection="1"/>
    <xf numFmtId="208" fontId="13" fillId="2" borderId="0" xfId="0" applyNumberFormat="1" applyFont="1" applyFill="1" applyProtection="1"/>
    <xf numFmtId="207" fontId="14" fillId="2" borderId="30" xfId="0" applyNumberFormat="1" applyFont="1" applyFill="1" applyBorder="1" applyProtection="1"/>
    <xf numFmtId="0" fontId="12" fillId="11" borderId="32" xfId="0" applyFont="1" applyFill="1" applyBorder="1" applyAlignment="1" applyProtection="1">
      <alignment horizontal="left"/>
    </xf>
    <xf numFmtId="0" fontId="14" fillId="2" borderId="30" xfId="0" applyFont="1" applyFill="1" applyBorder="1" applyProtection="1"/>
    <xf numFmtId="206" fontId="1" fillId="2" borderId="0" xfId="0" applyNumberFormat="1" applyFont="1" applyFill="1" applyProtection="1"/>
    <xf numFmtId="206" fontId="1" fillId="2" borderId="28" xfId="0" applyNumberFormat="1" applyFont="1" applyFill="1" applyBorder="1" applyProtection="1"/>
    <xf numFmtId="0" fontId="12" fillId="2" borderId="32" xfId="0" applyFont="1" applyFill="1" applyBorder="1" applyAlignment="1" applyProtection="1">
      <alignment horizontal="left"/>
    </xf>
    <xf numFmtId="0" fontId="12" fillId="2" borderId="33" xfId="0" applyFont="1" applyFill="1" applyBorder="1" applyProtection="1"/>
    <xf numFmtId="207" fontId="12" fillId="2" borderId="33" xfId="0" applyNumberFormat="1" applyFont="1" applyFill="1" applyBorder="1" applyProtection="1"/>
    <xf numFmtId="208" fontId="12" fillId="2" borderId="33" xfId="0" applyNumberFormat="1" applyFont="1" applyFill="1" applyBorder="1" applyProtection="1"/>
    <xf numFmtId="0" fontId="12" fillId="2" borderId="34" xfId="0" applyFont="1" applyFill="1" applyBorder="1" applyProtection="1"/>
    <xf numFmtId="207" fontId="1" fillId="2" borderId="25" xfId="0" applyNumberFormat="1" applyFont="1" applyFill="1" applyBorder="1" applyProtection="1"/>
    <xf numFmtId="208" fontId="1" fillId="2" borderId="25" xfId="0" applyNumberFormat="1" applyFont="1" applyFill="1" applyBorder="1" applyProtection="1"/>
    <xf numFmtId="0" fontId="13" fillId="13" borderId="32" xfId="0" applyFont="1" applyFill="1" applyBorder="1" applyAlignment="1" applyProtection="1">
      <alignment horizontal="left"/>
    </xf>
    <xf numFmtId="0" fontId="1" fillId="13" borderId="33" xfId="0" applyFont="1" applyFill="1" applyBorder="1" applyProtection="1"/>
    <xf numFmtId="0" fontId="1" fillId="13" borderId="34" xfId="0" applyFont="1" applyFill="1" applyBorder="1" applyProtection="1"/>
    <xf numFmtId="225" fontId="4" fillId="4" borderId="0" xfId="0" applyNumberFormat="1" applyFont="1" applyFill="1" applyBorder="1" applyAlignment="1" applyProtection="1">
      <alignment horizontal="right" vertical="center"/>
      <protection locked="0"/>
    </xf>
    <xf numFmtId="225" fontId="4" fillId="2" borderId="0" xfId="0" applyNumberFormat="1" applyFont="1" applyFill="1" applyBorder="1" applyAlignment="1" applyProtection="1">
      <alignment horizontal="right" vertical="center"/>
    </xf>
    <xf numFmtId="0" fontId="0" fillId="14" borderId="0" xfId="0" applyFill="1" applyAlignment="1">
      <alignment horizontal="center" vertical="center"/>
    </xf>
    <xf numFmtId="225" fontId="2" fillId="4" borderId="0" xfId="0" applyNumberFormat="1" applyFont="1" applyFill="1" applyBorder="1" applyAlignment="1" applyProtection="1">
      <alignment horizontal="center" vertical="center"/>
      <protection locked="0"/>
    </xf>
    <xf numFmtId="225" fontId="2" fillId="4" borderId="0" xfId="0" quotePrefix="1" applyNumberFormat="1" applyFont="1" applyFill="1" applyBorder="1" applyAlignment="1" applyProtection="1">
      <alignment horizontal="center" vertical="center"/>
      <protection locked="0"/>
    </xf>
    <xf numFmtId="225" fontId="2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Protection="1"/>
    <xf numFmtId="207" fontId="16" fillId="2" borderId="0" xfId="0" applyNumberFormat="1" applyFont="1" applyFill="1" applyProtection="1"/>
    <xf numFmtId="210" fontId="13" fillId="2" borderId="0" xfId="0" applyNumberFormat="1" applyFont="1" applyFill="1" applyProtection="1"/>
    <xf numFmtId="0" fontId="14" fillId="2" borderId="24" xfId="0" applyFont="1" applyFill="1" applyBorder="1" applyProtection="1"/>
    <xf numFmtId="0" fontId="14" fillId="2" borderId="25" xfId="0" applyFont="1" applyFill="1" applyBorder="1" applyProtection="1"/>
    <xf numFmtId="0" fontId="17" fillId="2" borderId="25" xfId="0" applyFont="1" applyFill="1" applyBorder="1" applyProtection="1"/>
    <xf numFmtId="0" fontId="18" fillId="2" borderId="0" xfId="0" applyFont="1" applyFill="1" applyProtection="1"/>
    <xf numFmtId="0" fontId="14" fillId="2" borderId="27" xfId="0" applyFont="1" applyFill="1" applyBorder="1" applyProtection="1"/>
    <xf numFmtId="0" fontId="13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13" fillId="2" borderId="0" xfId="0" quotePrefix="1" applyFont="1" applyFill="1" applyAlignment="1" applyProtection="1">
      <alignment horizontal="left"/>
    </xf>
    <xf numFmtId="209" fontId="16" fillId="2" borderId="0" xfId="0" applyNumberFormat="1" applyFont="1" applyFill="1" applyProtection="1"/>
    <xf numFmtId="209" fontId="13" fillId="2" borderId="0" xfId="0" applyNumberFormat="1" applyFont="1" applyFill="1" applyAlignment="1" applyProtection="1">
      <alignment horizontal="right"/>
    </xf>
    <xf numFmtId="0" fontId="14" fillId="2" borderId="28" xfId="0" applyFont="1" applyFill="1" applyBorder="1" applyProtection="1"/>
    <xf numFmtId="209" fontId="14" fillId="2" borderId="0" xfId="0" applyNumberFormat="1" applyFont="1" applyFill="1" applyProtection="1"/>
    <xf numFmtId="209" fontId="18" fillId="2" borderId="0" xfId="0" applyNumberFormat="1" applyFont="1" applyFill="1" applyProtection="1"/>
    <xf numFmtId="0" fontId="14" fillId="2" borderId="41" xfId="0" applyFont="1" applyFill="1" applyBorder="1" applyProtection="1"/>
    <xf numFmtId="0" fontId="14" fillId="2" borderId="42" xfId="0" applyFont="1" applyFill="1" applyBorder="1" applyProtection="1"/>
    <xf numFmtId="207" fontId="14" fillId="2" borderId="42" xfId="0" applyNumberFormat="1" applyFont="1" applyFill="1" applyBorder="1" applyProtection="1"/>
    <xf numFmtId="208" fontId="14" fillId="2" borderId="42" xfId="0" applyNumberFormat="1" applyFont="1" applyFill="1" applyBorder="1" applyProtection="1"/>
    <xf numFmtId="0" fontId="14" fillId="2" borderId="43" xfId="0" applyFont="1" applyFill="1" applyBorder="1" applyProtection="1"/>
    <xf numFmtId="207" fontId="14" fillId="2" borderId="28" xfId="0" applyNumberFormat="1" applyFont="1" applyFill="1" applyBorder="1" applyProtection="1"/>
    <xf numFmtId="0" fontId="17" fillId="2" borderId="0" xfId="0" applyFont="1" applyFill="1" applyProtection="1"/>
    <xf numFmtId="0" fontId="16" fillId="11" borderId="33" xfId="0" applyFont="1" applyFill="1" applyBorder="1" applyProtection="1"/>
    <xf numFmtId="0" fontId="14" fillId="11" borderId="34" xfId="0" applyFont="1" applyFill="1" applyBorder="1" applyProtection="1"/>
    <xf numFmtId="0" fontId="14" fillId="11" borderId="33" xfId="0" applyFont="1" applyFill="1" applyBorder="1" applyProtection="1"/>
    <xf numFmtId="0" fontId="16" fillId="2" borderId="34" xfId="0" applyFont="1" applyFill="1" applyBorder="1" applyProtection="1"/>
    <xf numFmtId="0" fontId="19" fillId="13" borderId="32" xfId="0" applyFont="1" applyFill="1" applyBorder="1" applyAlignment="1" applyProtection="1">
      <alignment horizontal="left"/>
    </xf>
    <xf numFmtId="0" fontId="16" fillId="13" borderId="33" xfId="0" applyFont="1" applyFill="1" applyBorder="1" applyProtection="1"/>
    <xf numFmtId="0" fontId="16" fillId="13" borderId="34" xfId="0" applyFont="1" applyFill="1" applyBorder="1" applyProtection="1"/>
    <xf numFmtId="207" fontId="16" fillId="2" borderId="28" xfId="0" applyNumberFormat="1" applyFont="1" applyFill="1" applyBorder="1" applyProtection="1"/>
    <xf numFmtId="208" fontId="16" fillId="11" borderId="33" xfId="0" applyNumberFormat="1" applyFont="1" applyFill="1" applyBorder="1" applyProtection="1"/>
    <xf numFmtId="0" fontId="16" fillId="11" borderId="34" xfId="0" applyFont="1" applyFill="1" applyBorder="1" applyProtection="1"/>
    <xf numFmtId="207" fontId="12" fillId="13" borderId="40" xfId="0" applyNumberFormat="1" applyFont="1" applyFill="1" applyBorder="1" applyProtection="1"/>
    <xf numFmtId="208" fontId="14" fillId="2" borderId="33" xfId="0" applyNumberFormat="1" applyFont="1" applyFill="1" applyBorder="1" applyProtection="1"/>
    <xf numFmtId="0" fontId="14" fillId="2" borderId="34" xfId="0" applyFont="1" applyFill="1" applyBorder="1" applyProtection="1"/>
    <xf numFmtId="208" fontId="16" fillId="13" borderId="34" xfId="0" applyNumberFormat="1" applyFont="1" applyFill="1" applyBorder="1" applyProtection="1"/>
    <xf numFmtId="207" fontId="17" fillId="2" borderId="28" xfId="0" applyNumberFormat="1" applyFont="1" applyFill="1" applyBorder="1" applyProtection="1"/>
    <xf numFmtId="0" fontId="16" fillId="2" borderId="0" xfId="0" applyFont="1" applyFill="1" applyAlignment="1" applyProtection="1">
      <alignment horizontal="left"/>
    </xf>
    <xf numFmtId="208" fontId="16" fillId="13" borderId="33" xfId="0" applyNumberFormat="1" applyFont="1" applyFill="1" applyBorder="1" applyProtection="1"/>
    <xf numFmtId="208" fontId="14" fillId="11" borderId="34" xfId="0" applyNumberFormat="1" applyFont="1" applyFill="1" applyBorder="1" applyProtection="1"/>
    <xf numFmtId="208" fontId="16" fillId="2" borderId="34" xfId="0" applyNumberFormat="1" applyFont="1" applyFill="1" applyBorder="1" applyProtection="1"/>
    <xf numFmtId="208" fontId="16" fillId="2" borderId="0" xfId="0" applyNumberFormat="1" applyFont="1" applyFill="1" applyProtection="1"/>
    <xf numFmtId="207" fontId="14" fillId="2" borderId="43" xfId="0" applyNumberFormat="1" applyFont="1" applyFill="1" applyBorder="1" applyProtection="1"/>
    <xf numFmtId="0" fontId="20" fillId="2" borderId="0" xfId="0" applyFont="1" applyFill="1" applyProtection="1"/>
    <xf numFmtId="207" fontId="20" fillId="2" borderId="0" xfId="0" applyNumberFormat="1" applyFont="1" applyFill="1" applyProtection="1"/>
    <xf numFmtId="208" fontId="20" fillId="2" borderId="0" xfId="0" applyNumberFormat="1" applyFont="1" applyFill="1" applyProtection="1"/>
    <xf numFmtId="0" fontId="21" fillId="2" borderId="0" xfId="0" applyFont="1" applyFill="1" applyProtection="1"/>
    <xf numFmtId="0" fontId="22" fillId="2" borderId="0" xfId="0" applyFont="1" applyFill="1" applyProtection="1"/>
    <xf numFmtId="0" fontId="23" fillId="2" borderId="0" xfId="0" applyFont="1" applyFill="1" applyProtection="1"/>
    <xf numFmtId="0" fontId="24" fillId="2" borderId="0" xfId="0" applyFont="1" applyFill="1" applyProtection="1"/>
    <xf numFmtId="207" fontId="22" fillId="2" borderId="0" xfId="0" applyNumberFormat="1" applyFont="1" applyFill="1" applyProtection="1"/>
    <xf numFmtId="208" fontId="22" fillId="2" borderId="0" xfId="0" applyNumberFormat="1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215" fontId="2" fillId="2" borderId="0" xfId="0" applyNumberFormat="1" applyFont="1" applyFill="1" applyAlignment="1" applyProtection="1"/>
    <xf numFmtId="215" fontId="14" fillId="2" borderId="0" xfId="0" applyNumberFormat="1" applyFont="1" applyFill="1" applyAlignment="1" applyProtection="1"/>
    <xf numFmtId="215" fontId="25" fillId="13" borderId="40" xfId="0" applyNumberFormat="1" applyFont="1" applyFill="1" applyBorder="1" applyProtection="1"/>
    <xf numFmtId="0" fontId="12" fillId="2" borderId="0" xfId="0" applyFont="1" applyFill="1" applyProtection="1"/>
    <xf numFmtId="215" fontId="2" fillId="2" borderId="0" xfId="0" applyNumberFormat="1" applyFont="1" applyFill="1" applyAlignment="1" applyProtection="1">
      <alignment horizontal="right"/>
    </xf>
    <xf numFmtId="215" fontId="12" fillId="13" borderId="40" xfId="0" applyNumberFormat="1" applyFont="1" applyFill="1" applyBorder="1" applyProtection="1"/>
    <xf numFmtId="215" fontId="19" fillId="13" borderId="40" xfId="0" applyNumberFormat="1" applyFont="1" applyFill="1" applyBorder="1" applyProtection="1"/>
    <xf numFmtId="215" fontId="14" fillId="2" borderId="0" xfId="0" applyNumberFormat="1" applyFont="1" applyFill="1" applyProtection="1"/>
    <xf numFmtId="215" fontId="17" fillId="2" borderId="0" xfId="0" applyNumberFormat="1" applyFont="1" applyFill="1" applyProtection="1"/>
    <xf numFmtId="215" fontId="1" fillId="2" borderId="0" xfId="0" applyNumberFormat="1" applyFont="1" applyFill="1" applyProtection="1"/>
    <xf numFmtId="215" fontId="16" fillId="2" borderId="0" xfId="0" applyNumberFormat="1" applyFont="1" applyFill="1" applyProtection="1"/>
    <xf numFmtId="215" fontId="14" fillId="2" borderId="42" xfId="0" applyNumberFormat="1" applyFont="1" applyFill="1" applyBorder="1" applyProtection="1"/>
    <xf numFmtId="0" fontId="19" fillId="13" borderId="32" xfId="0" quotePrefix="1" applyFont="1" applyFill="1" applyBorder="1" applyAlignment="1" applyProtection="1">
      <alignment horizontal="left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12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</xf>
    <xf numFmtId="212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32" xfId="0" quotePrefix="1" applyFont="1" applyFill="1" applyBorder="1" applyAlignment="1" applyProtection="1">
      <alignment horizontal="left"/>
    </xf>
    <xf numFmtId="0" fontId="26" fillId="2" borderId="0" xfId="0" quotePrefix="1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29" fillId="15" borderId="0" xfId="0" applyFont="1" applyFill="1"/>
    <xf numFmtId="0" fontId="28" fillId="15" borderId="0" xfId="0" applyFont="1" applyFill="1"/>
    <xf numFmtId="0" fontId="4" fillId="4" borderId="0" xfId="0" quotePrefix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4" borderId="0" xfId="0" quotePrefix="1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218" fontId="4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9" fillId="10" borderId="0" xfId="0" quotePrefix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10" borderId="0" xfId="0" applyFont="1" applyFill="1" applyAlignment="1" applyProtection="1">
      <alignment horizontal="center" vertical="center"/>
    </xf>
    <xf numFmtId="0" fontId="4" fillId="2" borderId="0" xfId="0" quotePrefix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7" fillId="16" borderId="0" xfId="0" quotePrefix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9" xfId="0" quotePrefix="1" applyFill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4" fillId="2" borderId="0" xfId="0" quotePrefix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1" fillId="10" borderId="0" xfId="0" quotePrefix="1" applyFont="1" applyFill="1" applyBorder="1" applyAlignment="1" applyProtection="1">
      <alignment horizontal="center" vertical="center"/>
    </xf>
    <xf numFmtId="0" fontId="11" fillId="10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8" fillId="10" borderId="0" xfId="0" quotePrefix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44" xfId="0" quotePrefix="1" applyFont="1" applyFill="1" applyBorder="1" applyAlignment="1" applyProtection="1">
      <alignment horizontal="left"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4" fillId="4" borderId="44" xfId="0" quotePrefix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9" fillId="10" borderId="0" xfId="0" applyFont="1" applyFill="1" applyAlignment="1" applyProtection="1">
      <alignment horizontal="center" vertical="center"/>
    </xf>
    <xf numFmtId="226" fontId="13" fillId="2" borderId="0" xfId="0" applyNumberFormat="1" applyFont="1" applyFill="1" applyAlignment="1" applyProtection="1">
      <alignment horizontal="center"/>
    </xf>
    <xf numFmtId="226" fontId="0" fillId="2" borderId="0" xfId="0" applyNumberFormat="1" applyFill="1" applyAlignment="1" applyProtection="1">
      <alignment horizontal="center"/>
    </xf>
    <xf numFmtId="0" fontId="12" fillId="11" borderId="21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7" fontId="12" fillId="13" borderId="38" xfId="0" applyNumberFormat="1" applyFont="1" applyFill="1" applyBorder="1" applyAlignment="1" applyProtection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8"/>
  <sheetViews>
    <sheetView tabSelected="1" topLeftCell="C11" zoomScale="125" workbookViewId="0">
      <selection activeCell="C11" sqref="C11"/>
    </sheetView>
  </sheetViews>
  <sheetFormatPr baseColWidth="10" defaultColWidth="9.1640625" defaultRowHeight="16"/>
  <cols>
    <col min="1" max="1" width="110.83203125" style="338" customWidth="1"/>
    <col min="2" max="16384" width="9.1640625" style="338"/>
  </cols>
  <sheetData>
    <row r="4" spans="1:1">
      <c r="A4" s="337" t="s">
        <v>231</v>
      </c>
    </row>
    <row r="5" spans="1:1">
      <c r="A5" s="338" t="s">
        <v>238</v>
      </c>
    </row>
    <row r="9" spans="1:1">
      <c r="A9" s="337" t="s">
        <v>232</v>
      </c>
    </row>
    <row r="10" spans="1:1">
      <c r="A10" s="338" t="s">
        <v>233</v>
      </c>
    </row>
    <row r="11" spans="1:1">
      <c r="A11" s="338" t="s">
        <v>234</v>
      </c>
    </row>
    <row r="12" spans="1:1">
      <c r="A12" s="338" t="s">
        <v>235</v>
      </c>
    </row>
    <row r="16" spans="1:1">
      <c r="A16" s="337" t="s">
        <v>236</v>
      </c>
    </row>
    <row r="17" spans="1:1">
      <c r="A17" s="338" t="s">
        <v>237</v>
      </c>
    </row>
    <row r="18" spans="1:1">
      <c r="A18" s="338" t="s">
        <v>239</v>
      </c>
    </row>
  </sheetData>
  <sheetProtection password="C9C5" sheet="1" objects="1" scenarios="1" selectLockedCells="1"/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&amp;C&amp;G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48"/>
    <pageSetUpPr fitToPage="1"/>
  </sheetPr>
  <dimension ref="A1:V298"/>
  <sheetViews>
    <sheetView showZeros="0" zoomScale="152" zoomScaleNormal="152" workbookViewId="0">
      <selection activeCell="C11" sqref="C11"/>
    </sheetView>
  </sheetViews>
  <sheetFormatPr baseColWidth="10" defaultRowHeight="13"/>
  <cols>
    <col min="1" max="2" width="2.6640625" customWidth="1"/>
    <col min="3" max="3" width="45.6640625" customWidth="1"/>
    <col min="4" max="4" width="3.6640625" customWidth="1"/>
    <col min="5" max="5" width="14.6640625" customWidth="1"/>
    <col min="6" max="6" width="1.6640625" customWidth="1"/>
    <col min="7" max="7" width="4.6640625" customWidth="1"/>
    <col min="8" max="8" width="1.6640625" customWidth="1"/>
    <col min="9" max="9" width="14.6640625" customWidth="1"/>
    <col min="10" max="10" width="1.6640625" customWidth="1"/>
    <col min="11" max="11" width="5.6640625" customWidth="1"/>
    <col min="12" max="12" width="2.6640625" customWidth="1"/>
    <col min="13" max="13" width="14.6640625" customWidth="1"/>
    <col min="14" max="14" width="1.6640625" customWidth="1"/>
    <col min="15" max="15" width="5.6640625" customWidth="1"/>
    <col min="16" max="16" width="1.6640625" customWidth="1"/>
    <col min="17" max="17" width="4.6640625" customWidth="1"/>
    <col min="18" max="18" width="1.5" customWidth="1"/>
    <col min="19" max="19" width="6.6640625" customWidth="1"/>
    <col min="20" max="21" width="8.83203125" customWidth="1"/>
    <col min="22" max="22" width="17.1640625" customWidth="1"/>
    <col min="23" max="256" width="8.83203125" customWidth="1"/>
  </cols>
  <sheetData>
    <row r="1" spans="1:22" ht="15" customHeight="1" thickBo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  <c r="U1" s="7"/>
      <c r="V1" s="7"/>
    </row>
    <row r="2" spans="1:22" ht="10" customHeight="1" thickTop="1">
      <c r="A2" s="7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8"/>
      <c r="S2" s="7"/>
      <c r="T2" s="7"/>
      <c r="U2" s="7"/>
      <c r="V2" s="7"/>
    </row>
    <row r="3" spans="1:22" ht="15.75" customHeight="1">
      <c r="A3" s="7"/>
      <c r="B3" s="24"/>
      <c r="C3" s="80" t="s">
        <v>19</v>
      </c>
      <c r="D3" s="18"/>
      <c r="E3" s="20" t="s">
        <v>53</v>
      </c>
      <c r="F3" s="20"/>
      <c r="G3" s="62"/>
      <c r="H3" s="62"/>
      <c r="I3" s="359" t="s">
        <v>54</v>
      </c>
      <c r="J3" s="356"/>
      <c r="K3" s="356"/>
      <c r="L3" s="62"/>
      <c r="M3" s="359" t="s">
        <v>55</v>
      </c>
      <c r="N3" s="356"/>
      <c r="O3" s="356"/>
      <c r="P3" s="19"/>
      <c r="Q3" s="25"/>
      <c r="R3" s="8"/>
      <c r="S3" s="7"/>
      <c r="T3" s="7"/>
      <c r="U3" s="7"/>
      <c r="V3" s="7"/>
    </row>
    <row r="4" spans="1:22" ht="15.75" customHeight="1">
      <c r="A4" s="7"/>
      <c r="B4" s="24"/>
      <c r="C4" s="19"/>
      <c r="D4" s="19"/>
      <c r="E4" s="19"/>
      <c r="F4" s="19"/>
      <c r="G4" s="19"/>
      <c r="H4" s="19"/>
      <c r="I4" s="67"/>
      <c r="J4" s="67"/>
      <c r="K4" s="19"/>
      <c r="L4" s="19"/>
      <c r="M4" s="67"/>
      <c r="N4" s="67"/>
      <c r="O4" s="19"/>
      <c r="P4" s="19"/>
      <c r="Q4" s="25"/>
      <c r="R4" s="8"/>
      <c r="S4" s="7"/>
      <c r="T4" s="7"/>
      <c r="U4" s="7"/>
      <c r="V4" s="7"/>
    </row>
    <row r="5" spans="1:22" ht="15.75" customHeight="1">
      <c r="A5" s="7"/>
      <c r="B5" s="24"/>
      <c r="C5" s="349" t="s">
        <v>149</v>
      </c>
      <c r="D5" s="19"/>
      <c r="E5" s="18"/>
      <c r="F5" s="18"/>
      <c r="G5" s="19"/>
      <c r="H5" s="19"/>
      <c r="I5" s="352" t="s">
        <v>94</v>
      </c>
      <c r="J5" s="353"/>
      <c r="K5" s="353"/>
      <c r="L5" s="19"/>
      <c r="M5" s="352" t="s">
        <v>94</v>
      </c>
      <c r="N5" s="353"/>
      <c r="O5" s="353"/>
      <c r="P5" s="19"/>
      <c r="Q5" s="25"/>
      <c r="R5" s="8"/>
      <c r="S5" s="7"/>
      <c r="T5" s="7"/>
      <c r="U5" s="7"/>
      <c r="V5" s="7"/>
    </row>
    <row r="6" spans="1:22" ht="15.75" customHeight="1">
      <c r="A6" s="7"/>
      <c r="B6" s="24"/>
      <c r="C6" s="37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8"/>
      <c r="S6" s="7"/>
      <c r="T6" s="7"/>
      <c r="U6" s="7"/>
      <c r="V6" s="7"/>
    </row>
    <row r="7" spans="1:22" ht="15.75" customHeight="1">
      <c r="A7" s="7"/>
      <c r="B7" s="24"/>
      <c r="C7" s="76" t="s">
        <v>20</v>
      </c>
      <c r="D7" s="50"/>
      <c r="E7" s="134">
        <v>0</v>
      </c>
      <c r="F7" s="26"/>
      <c r="G7" s="19"/>
      <c r="H7" s="19"/>
      <c r="I7" s="134">
        <f t="shared" ref="I7:I22" si="0">+E7*(1+($K7/100))</f>
        <v>0</v>
      </c>
      <c r="J7" s="26"/>
      <c r="K7" s="64">
        <v>0</v>
      </c>
      <c r="L7" s="19"/>
      <c r="M7" s="134">
        <f t="shared" ref="M7:M22" si="1">+I7*(1+($O7/100))</f>
        <v>0</v>
      </c>
      <c r="N7" s="26"/>
      <c r="O7" s="64">
        <v>0</v>
      </c>
      <c r="P7" s="4"/>
      <c r="Q7" s="25"/>
      <c r="R7" s="8"/>
      <c r="S7" s="7"/>
      <c r="T7" s="7"/>
      <c r="U7" s="7"/>
      <c r="V7" s="7"/>
    </row>
    <row r="8" spans="1:22" ht="15.75" customHeight="1">
      <c r="A8" s="7"/>
      <c r="B8" s="24"/>
      <c r="C8" s="81" t="s">
        <v>244</v>
      </c>
      <c r="D8" s="50"/>
      <c r="E8" s="134">
        <v>0</v>
      </c>
      <c r="F8" s="26"/>
      <c r="G8" s="18"/>
      <c r="H8" s="18"/>
      <c r="I8" s="134">
        <f t="shared" si="0"/>
        <v>0</v>
      </c>
      <c r="J8" s="26"/>
      <c r="K8" s="64">
        <v>0</v>
      </c>
      <c r="L8" s="19"/>
      <c r="M8" s="134">
        <f t="shared" si="1"/>
        <v>0</v>
      </c>
      <c r="N8" s="26"/>
      <c r="O8" s="64">
        <v>0</v>
      </c>
      <c r="P8" s="4"/>
      <c r="Q8" s="25"/>
      <c r="R8" s="8"/>
      <c r="S8" s="7"/>
      <c r="T8" s="7"/>
      <c r="U8" s="7"/>
      <c r="V8" s="7"/>
    </row>
    <row r="9" spans="1:22" ht="15.75" customHeight="1">
      <c r="A9" s="7"/>
      <c r="B9" s="24"/>
      <c r="C9" s="76" t="s">
        <v>21</v>
      </c>
      <c r="D9" s="50"/>
      <c r="E9" s="134">
        <v>0</v>
      </c>
      <c r="F9" s="26"/>
      <c r="G9" s="18"/>
      <c r="H9" s="18"/>
      <c r="I9" s="134">
        <f t="shared" si="0"/>
        <v>0</v>
      </c>
      <c r="J9" s="26"/>
      <c r="K9" s="64">
        <v>0</v>
      </c>
      <c r="L9" s="19"/>
      <c r="M9" s="134">
        <f t="shared" si="1"/>
        <v>0</v>
      </c>
      <c r="N9" s="26"/>
      <c r="O9" s="64">
        <v>0</v>
      </c>
      <c r="P9" s="4"/>
      <c r="Q9" s="25"/>
      <c r="R9" s="8"/>
      <c r="S9" s="7"/>
      <c r="T9" s="7"/>
      <c r="U9" s="7"/>
      <c r="V9" s="7"/>
    </row>
    <row r="10" spans="1:22" ht="15.75" customHeight="1">
      <c r="A10" s="7"/>
      <c r="B10" s="24"/>
      <c r="C10" s="76" t="s">
        <v>245</v>
      </c>
      <c r="D10" s="50"/>
      <c r="E10" s="134">
        <v>0</v>
      </c>
      <c r="F10" s="26"/>
      <c r="G10" s="18"/>
      <c r="H10" s="18"/>
      <c r="I10" s="134">
        <f t="shared" si="0"/>
        <v>0</v>
      </c>
      <c r="J10" s="26"/>
      <c r="K10" s="64">
        <v>0</v>
      </c>
      <c r="L10" s="19"/>
      <c r="M10" s="134">
        <f t="shared" si="1"/>
        <v>0</v>
      </c>
      <c r="N10" s="26"/>
      <c r="O10" s="64">
        <v>0</v>
      </c>
      <c r="P10" s="4"/>
      <c r="Q10" s="25"/>
      <c r="R10" s="8"/>
      <c r="S10" s="7"/>
      <c r="T10" s="7"/>
      <c r="U10" s="7"/>
      <c r="V10" s="7"/>
    </row>
    <row r="11" spans="1:22" ht="15.75" customHeight="1">
      <c r="A11" s="7"/>
      <c r="B11" s="24"/>
      <c r="C11" s="76" t="s">
        <v>247</v>
      </c>
      <c r="D11" s="50"/>
      <c r="E11" s="134">
        <v>0</v>
      </c>
      <c r="F11" s="26"/>
      <c r="G11" s="18"/>
      <c r="H11" s="18"/>
      <c r="I11" s="134">
        <f t="shared" si="0"/>
        <v>0</v>
      </c>
      <c r="J11" s="26"/>
      <c r="K11" s="64">
        <v>0</v>
      </c>
      <c r="L11" s="19"/>
      <c r="M11" s="134">
        <f t="shared" si="1"/>
        <v>0</v>
      </c>
      <c r="N11" s="26"/>
      <c r="O11" s="64">
        <v>0</v>
      </c>
      <c r="P11" s="4"/>
      <c r="Q11" s="25"/>
      <c r="R11" s="8"/>
      <c r="S11" s="7"/>
      <c r="T11" s="7"/>
      <c r="U11" s="7"/>
      <c r="V11" s="7"/>
    </row>
    <row r="12" spans="1:22" ht="15.75" customHeight="1">
      <c r="A12" s="7"/>
      <c r="B12" s="24"/>
      <c r="C12" s="76" t="s">
        <v>248</v>
      </c>
      <c r="D12" s="50"/>
      <c r="E12" s="134">
        <v>0</v>
      </c>
      <c r="F12" s="26"/>
      <c r="G12" s="18"/>
      <c r="H12" s="18"/>
      <c r="I12" s="134">
        <f t="shared" si="0"/>
        <v>0</v>
      </c>
      <c r="J12" s="26"/>
      <c r="K12" s="64">
        <v>0</v>
      </c>
      <c r="L12" s="19"/>
      <c r="M12" s="134">
        <f t="shared" si="1"/>
        <v>0</v>
      </c>
      <c r="N12" s="26"/>
      <c r="O12" s="64">
        <v>0</v>
      </c>
      <c r="P12" s="4"/>
      <c r="Q12" s="25"/>
      <c r="R12" s="8"/>
      <c r="S12" s="7"/>
      <c r="T12" s="7"/>
      <c r="U12" s="7"/>
      <c r="V12" s="7"/>
    </row>
    <row r="13" spans="1:22" ht="15.75" customHeight="1">
      <c r="A13" s="7"/>
      <c r="B13" s="24"/>
      <c r="C13" s="76" t="s">
        <v>246</v>
      </c>
      <c r="D13" s="50"/>
      <c r="E13" s="134">
        <v>0</v>
      </c>
      <c r="F13" s="26"/>
      <c r="G13" s="18"/>
      <c r="H13" s="18"/>
      <c r="I13" s="134">
        <f t="shared" si="0"/>
        <v>0</v>
      </c>
      <c r="J13" s="26"/>
      <c r="K13" s="64">
        <v>0</v>
      </c>
      <c r="L13" s="19"/>
      <c r="M13" s="134">
        <f t="shared" si="1"/>
        <v>0</v>
      </c>
      <c r="N13" s="26"/>
      <c r="O13" s="64">
        <v>0</v>
      </c>
      <c r="P13" s="4"/>
      <c r="Q13" s="25"/>
      <c r="R13" s="8"/>
      <c r="S13" s="7"/>
      <c r="T13" s="7"/>
      <c r="U13" s="7"/>
      <c r="V13" s="7"/>
    </row>
    <row r="14" spans="1:22" ht="15.75" customHeight="1">
      <c r="A14" s="7"/>
      <c r="B14" s="24"/>
      <c r="C14" s="76" t="s">
        <v>22</v>
      </c>
      <c r="D14" s="50"/>
      <c r="E14" s="134">
        <v>0</v>
      </c>
      <c r="F14" s="26"/>
      <c r="G14" s="18"/>
      <c r="H14" s="18"/>
      <c r="I14" s="134">
        <f t="shared" si="0"/>
        <v>0</v>
      </c>
      <c r="J14" s="26"/>
      <c r="K14" s="64">
        <v>0</v>
      </c>
      <c r="L14" s="19"/>
      <c r="M14" s="134">
        <f t="shared" si="1"/>
        <v>0</v>
      </c>
      <c r="N14" s="26"/>
      <c r="O14" s="64">
        <v>0</v>
      </c>
      <c r="P14" s="4"/>
      <c r="Q14" s="25"/>
      <c r="R14" s="8"/>
      <c r="S14" s="7"/>
      <c r="T14" s="7"/>
      <c r="U14" s="7"/>
      <c r="V14" s="7"/>
    </row>
    <row r="15" spans="1:22" ht="15.75" customHeight="1">
      <c r="A15" s="7"/>
      <c r="B15" s="24"/>
      <c r="C15" s="76" t="s">
        <v>51</v>
      </c>
      <c r="D15" s="50"/>
      <c r="E15" s="134">
        <v>0</v>
      </c>
      <c r="F15" s="26"/>
      <c r="G15" s="18"/>
      <c r="H15" s="18"/>
      <c r="I15" s="134">
        <f t="shared" si="0"/>
        <v>0</v>
      </c>
      <c r="J15" s="26"/>
      <c r="K15" s="64">
        <v>0</v>
      </c>
      <c r="L15" s="19"/>
      <c r="M15" s="134">
        <f t="shared" si="1"/>
        <v>0</v>
      </c>
      <c r="N15" s="26"/>
      <c r="O15" s="64">
        <v>0</v>
      </c>
      <c r="P15" s="4"/>
      <c r="Q15" s="25"/>
      <c r="R15" s="8"/>
      <c r="S15" s="7"/>
      <c r="T15" s="7"/>
      <c r="U15" s="7"/>
      <c r="V15" s="7"/>
    </row>
    <row r="16" spans="1:22" ht="15.75" customHeight="1">
      <c r="A16" s="7"/>
      <c r="B16" s="24"/>
      <c r="C16" s="76" t="s">
        <v>23</v>
      </c>
      <c r="D16" s="50"/>
      <c r="E16" s="134">
        <v>0</v>
      </c>
      <c r="F16" s="26"/>
      <c r="G16" s="18"/>
      <c r="H16" s="18"/>
      <c r="I16" s="134">
        <f t="shared" si="0"/>
        <v>0</v>
      </c>
      <c r="J16" s="26"/>
      <c r="K16" s="64">
        <v>0</v>
      </c>
      <c r="L16" s="19"/>
      <c r="M16" s="134">
        <f t="shared" si="1"/>
        <v>0</v>
      </c>
      <c r="N16" s="26"/>
      <c r="O16" s="64">
        <v>0</v>
      </c>
      <c r="P16" s="4"/>
      <c r="Q16" s="25"/>
      <c r="R16" s="8"/>
      <c r="S16" s="7"/>
      <c r="T16" s="7"/>
      <c r="U16" s="7"/>
      <c r="V16" s="7"/>
    </row>
    <row r="17" spans="1:22" ht="15.75" customHeight="1">
      <c r="A17" s="7"/>
      <c r="B17" s="24"/>
      <c r="C17" s="76" t="s">
        <v>24</v>
      </c>
      <c r="D17" s="50"/>
      <c r="E17" s="134">
        <v>0</v>
      </c>
      <c r="F17" s="26"/>
      <c r="G17" s="18"/>
      <c r="H17" s="18"/>
      <c r="I17" s="134">
        <f t="shared" si="0"/>
        <v>0</v>
      </c>
      <c r="J17" s="26"/>
      <c r="K17" s="64">
        <v>0</v>
      </c>
      <c r="L17" s="19"/>
      <c r="M17" s="134">
        <f t="shared" si="1"/>
        <v>0</v>
      </c>
      <c r="N17" s="26"/>
      <c r="O17" s="64">
        <v>0</v>
      </c>
      <c r="P17" s="4"/>
      <c r="Q17" s="25"/>
      <c r="R17" s="8"/>
      <c r="S17" s="7"/>
      <c r="T17" s="7"/>
      <c r="U17" s="7"/>
      <c r="V17" s="7"/>
    </row>
    <row r="18" spans="1:22" ht="15.75" customHeight="1">
      <c r="A18" s="7"/>
      <c r="B18" s="24"/>
      <c r="C18" s="76" t="s">
        <v>249</v>
      </c>
      <c r="D18" s="50"/>
      <c r="E18" s="134">
        <v>0</v>
      </c>
      <c r="F18" s="26"/>
      <c r="G18" s="18"/>
      <c r="H18" s="18"/>
      <c r="I18" s="134">
        <f t="shared" si="0"/>
        <v>0</v>
      </c>
      <c r="J18" s="26"/>
      <c r="K18" s="64">
        <v>0</v>
      </c>
      <c r="L18" s="19"/>
      <c r="M18" s="134">
        <f t="shared" si="1"/>
        <v>0</v>
      </c>
      <c r="N18" s="26"/>
      <c r="O18" s="64">
        <v>0</v>
      </c>
      <c r="P18" s="4"/>
      <c r="Q18" s="25"/>
      <c r="R18" s="8"/>
      <c r="S18" s="7"/>
      <c r="T18" s="7"/>
      <c r="U18" s="7"/>
      <c r="V18" s="7"/>
    </row>
    <row r="19" spans="1:22" ht="15.75" customHeight="1">
      <c r="A19" s="7"/>
      <c r="B19" s="24"/>
      <c r="C19" s="76" t="s">
        <v>227</v>
      </c>
      <c r="D19" s="50"/>
      <c r="E19" s="134">
        <v>0</v>
      </c>
      <c r="F19" s="26"/>
      <c r="G19" s="18"/>
      <c r="H19" s="18"/>
      <c r="I19" s="134">
        <f t="shared" si="0"/>
        <v>0</v>
      </c>
      <c r="J19" s="26"/>
      <c r="K19" s="64">
        <v>0</v>
      </c>
      <c r="L19" s="19"/>
      <c r="M19" s="134">
        <f t="shared" si="1"/>
        <v>0</v>
      </c>
      <c r="N19" s="26"/>
      <c r="O19" s="64">
        <v>0</v>
      </c>
      <c r="P19" s="4"/>
      <c r="Q19" s="25"/>
      <c r="R19" s="8"/>
      <c r="S19" s="7"/>
      <c r="T19" s="7"/>
      <c r="U19" s="7"/>
      <c r="V19" s="7"/>
    </row>
    <row r="20" spans="1:22" ht="15.75" customHeight="1">
      <c r="A20" s="7"/>
      <c r="B20" s="24"/>
      <c r="C20" s="76" t="s">
        <v>47</v>
      </c>
      <c r="D20" s="50"/>
      <c r="E20" s="134">
        <v>0</v>
      </c>
      <c r="F20" s="26"/>
      <c r="G20" s="18"/>
      <c r="H20" s="18"/>
      <c r="I20" s="134">
        <f t="shared" si="0"/>
        <v>0</v>
      </c>
      <c r="J20" s="26"/>
      <c r="K20" s="64">
        <v>0</v>
      </c>
      <c r="L20" s="19"/>
      <c r="M20" s="134">
        <f t="shared" si="1"/>
        <v>0</v>
      </c>
      <c r="N20" s="26"/>
      <c r="O20" s="64">
        <v>0</v>
      </c>
      <c r="P20" s="4"/>
      <c r="Q20" s="25"/>
      <c r="R20" s="8"/>
      <c r="S20" s="7"/>
      <c r="T20" s="7"/>
      <c r="U20" s="7"/>
      <c r="V20" s="7"/>
    </row>
    <row r="21" spans="1:22" ht="15.75" customHeight="1">
      <c r="A21" s="7"/>
      <c r="B21" s="24"/>
      <c r="C21" s="76" t="s">
        <v>101</v>
      </c>
      <c r="D21" s="50"/>
      <c r="E21" s="134">
        <v>0</v>
      </c>
      <c r="F21" s="26"/>
      <c r="G21" s="18"/>
      <c r="H21" s="18"/>
      <c r="I21" s="134">
        <f t="shared" si="0"/>
        <v>0</v>
      </c>
      <c r="J21" s="26"/>
      <c r="K21" s="64">
        <v>0</v>
      </c>
      <c r="L21" s="19"/>
      <c r="M21" s="134">
        <f t="shared" si="1"/>
        <v>0</v>
      </c>
      <c r="N21" s="26"/>
      <c r="O21" s="64">
        <v>0</v>
      </c>
      <c r="P21" s="4"/>
      <c r="Q21" s="25"/>
      <c r="R21" s="8"/>
      <c r="S21" s="7"/>
      <c r="T21" s="7"/>
      <c r="U21" s="7"/>
      <c r="V21" s="7"/>
    </row>
    <row r="22" spans="1:22" ht="15.75" customHeight="1">
      <c r="A22" s="7"/>
      <c r="B22" s="24"/>
      <c r="C22" s="76" t="s">
        <v>25</v>
      </c>
      <c r="D22" s="50"/>
      <c r="E22" s="134">
        <v>0</v>
      </c>
      <c r="F22" s="26"/>
      <c r="G22" s="18"/>
      <c r="H22" s="18"/>
      <c r="I22" s="134">
        <f t="shared" si="0"/>
        <v>0</v>
      </c>
      <c r="J22" s="26"/>
      <c r="K22" s="64">
        <v>0</v>
      </c>
      <c r="L22" s="19"/>
      <c r="M22" s="134">
        <f t="shared" si="1"/>
        <v>0</v>
      </c>
      <c r="N22" s="26"/>
      <c r="O22" s="64">
        <v>0</v>
      </c>
      <c r="P22" s="4"/>
      <c r="Q22" s="25"/>
      <c r="R22" s="8"/>
      <c r="S22" s="7"/>
      <c r="T22" s="7"/>
      <c r="U22" s="7"/>
      <c r="V22" s="7"/>
    </row>
    <row r="23" spans="1:22" ht="15.75" customHeight="1">
      <c r="A23" s="7"/>
      <c r="B23" s="24"/>
      <c r="C23" s="78"/>
      <c r="D23" s="50"/>
      <c r="E23" s="26"/>
      <c r="F23" s="26"/>
      <c r="G23" s="18"/>
      <c r="H23" s="18"/>
      <c r="I23" s="26"/>
      <c r="J23" s="26"/>
      <c r="K23" s="18"/>
      <c r="L23" s="18"/>
      <c r="M23" s="26"/>
      <c r="N23" s="26"/>
      <c r="O23" s="19"/>
      <c r="P23" s="19"/>
      <c r="Q23" s="25"/>
      <c r="R23" s="8"/>
      <c r="S23" s="7"/>
      <c r="T23" s="7"/>
      <c r="U23" s="7"/>
      <c r="V23" s="7"/>
    </row>
    <row r="24" spans="1:22" ht="15.75" customHeight="1">
      <c r="A24" s="7"/>
      <c r="B24" s="24"/>
      <c r="C24" s="78" t="s">
        <v>8</v>
      </c>
      <c r="D24" s="50"/>
      <c r="E24" s="128">
        <f>SUM(E7:E22)</f>
        <v>0</v>
      </c>
      <c r="F24" s="26"/>
      <c r="G24" s="18"/>
      <c r="H24" s="18"/>
      <c r="I24" s="128">
        <f>SUM(I7:I22)</f>
        <v>0</v>
      </c>
      <c r="J24" s="26"/>
      <c r="K24" s="18"/>
      <c r="L24" s="18"/>
      <c r="M24" s="128">
        <f>SUM(M7:M22)</f>
        <v>0</v>
      </c>
      <c r="N24" s="26"/>
      <c r="O24" s="19"/>
      <c r="P24" s="19"/>
      <c r="Q24" s="25"/>
      <c r="R24" s="8"/>
      <c r="S24" s="7"/>
      <c r="T24" s="7"/>
      <c r="U24" s="7"/>
      <c r="V24" s="7"/>
    </row>
    <row r="25" spans="1:22" ht="10" customHeight="1" thickBot="1">
      <c r="A25" s="7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  <c r="R25" s="8"/>
      <c r="S25" s="7"/>
      <c r="T25" s="7"/>
      <c r="U25" s="7"/>
      <c r="V25" s="7"/>
    </row>
    <row r="26" spans="1:22" ht="15.75" customHeight="1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8"/>
      <c r="S26" s="7"/>
      <c r="T26" s="7"/>
      <c r="U26" s="7"/>
      <c r="V26" s="7"/>
    </row>
    <row r="27" spans="1:22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8"/>
      <c r="S27" s="7"/>
      <c r="T27" s="7"/>
      <c r="U27" s="7"/>
      <c r="V27" s="7"/>
    </row>
    <row r="28" spans="1:2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  <c r="Q28" s="8"/>
      <c r="R28" s="71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71"/>
      <c r="Q29" s="71"/>
      <c r="R29" s="71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71"/>
      <c r="Q30" s="71"/>
      <c r="R30" s="71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1"/>
      <c r="Q31" s="71"/>
      <c r="R31" s="71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1"/>
      <c r="Q32" s="71"/>
      <c r="R32" s="71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1"/>
      <c r="Q33" s="71"/>
      <c r="R33" s="71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71"/>
      <c r="Q34" s="71"/>
      <c r="R34" s="71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71"/>
      <c r="Q35" s="71"/>
      <c r="R35" s="71"/>
      <c r="S35" s="70"/>
      <c r="T35" s="70"/>
      <c r="U35" s="70"/>
      <c r="V35" s="70"/>
    </row>
    <row r="36" spans="1:2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71"/>
      <c r="Q36" s="71"/>
      <c r="R36" s="71"/>
      <c r="S36" s="70"/>
      <c r="T36" s="70"/>
      <c r="U36" s="70"/>
      <c r="V36" s="70"/>
    </row>
    <row r="37" spans="1:2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  <c r="P37" s="71"/>
      <c r="Q37" s="71"/>
      <c r="R37" s="71"/>
      <c r="S37" s="70"/>
      <c r="T37" s="70"/>
      <c r="U37" s="70"/>
      <c r="V37" s="70"/>
    </row>
    <row r="38" spans="1:2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71"/>
      <c r="Q38" s="71"/>
      <c r="R38" s="71"/>
      <c r="S38" s="70"/>
      <c r="T38" s="70"/>
      <c r="U38" s="70"/>
      <c r="V38" s="70"/>
    </row>
    <row r="39" spans="1:2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71"/>
      <c r="Q39" s="71"/>
      <c r="R39" s="71"/>
      <c r="S39" s="70"/>
      <c r="T39" s="70"/>
      <c r="U39" s="70"/>
      <c r="V39" s="70"/>
    </row>
    <row r="40" spans="1:2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0"/>
      <c r="T40" s="70"/>
      <c r="U40" s="70"/>
      <c r="V40" s="70"/>
    </row>
    <row r="41" spans="1:2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0"/>
      <c r="T41" s="70"/>
      <c r="U41" s="70"/>
      <c r="V41" s="70"/>
    </row>
    <row r="42" spans="1:2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0"/>
      <c r="T42" s="70"/>
      <c r="U42" s="70"/>
      <c r="V42" s="70"/>
    </row>
    <row r="43" spans="1:2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0"/>
      <c r="T43" s="70"/>
      <c r="U43" s="70"/>
      <c r="V43" s="70"/>
    </row>
    <row r="44" spans="1:2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0"/>
      <c r="T44" s="70"/>
      <c r="U44" s="70"/>
      <c r="V44" s="70"/>
    </row>
    <row r="45" spans="1:2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0"/>
      <c r="T45" s="70"/>
      <c r="U45" s="70"/>
      <c r="V45" s="70"/>
    </row>
    <row r="46" spans="1:2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0"/>
      <c r="T46" s="70"/>
      <c r="U46" s="70"/>
      <c r="V46" s="70"/>
    </row>
    <row r="47" spans="1:2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0"/>
      <c r="T47" s="70"/>
      <c r="U47" s="70"/>
      <c r="V47" s="70"/>
    </row>
    <row r="48" spans="1:2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0"/>
      <c r="T48" s="70"/>
      <c r="U48" s="70"/>
      <c r="V48" s="70"/>
    </row>
    <row r="49" spans="1:2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0"/>
      <c r="T49" s="70"/>
      <c r="U49" s="70"/>
      <c r="V49" s="70"/>
    </row>
    <row r="50" spans="1:2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71"/>
      <c r="Q50" s="71"/>
      <c r="R50" s="71"/>
      <c r="S50" s="70"/>
      <c r="T50" s="70"/>
      <c r="U50" s="70"/>
      <c r="V50" s="70"/>
    </row>
    <row r="51" spans="1:2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  <c r="P51" s="71"/>
      <c r="Q51" s="71"/>
      <c r="R51" s="71"/>
      <c r="S51" s="70"/>
      <c r="T51" s="70"/>
      <c r="U51" s="70"/>
      <c r="V51" s="70"/>
    </row>
    <row r="52" spans="1:22">
      <c r="A52" s="70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73"/>
      <c r="P52" s="73"/>
      <c r="Q52" s="73"/>
      <c r="R52" s="71"/>
      <c r="S52" s="59"/>
      <c r="T52" s="59"/>
      <c r="U52" s="59"/>
      <c r="V52" s="59"/>
    </row>
    <row r="53" spans="1:22">
      <c r="A53" s="7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74"/>
      <c r="P53" s="74"/>
      <c r="Q53" s="74"/>
      <c r="R53" s="75"/>
      <c r="S53" s="63"/>
      <c r="T53" s="63"/>
      <c r="U53" s="63"/>
      <c r="V53" s="63"/>
    </row>
    <row r="54" spans="1:22">
      <c r="A54" s="7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74"/>
      <c r="P54" s="74"/>
      <c r="Q54" s="74"/>
      <c r="R54" s="75"/>
      <c r="S54" s="63"/>
      <c r="T54" s="63"/>
      <c r="U54" s="63"/>
      <c r="V54" s="63"/>
    </row>
    <row r="55" spans="1:22">
      <c r="A55" s="7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74"/>
      <c r="P55" s="74"/>
      <c r="Q55" s="74"/>
      <c r="R55" s="75"/>
      <c r="S55" s="63"/>
      <c r="T55" s="63"/>
      <c r="U55" s="63"/>
      <c r="V55" s="63"/>
    </row>
    <row r="56" spans="1:22">
      <c r="A56" s="7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74"/>
      <c r="P56" s="74"/>
      <c r="Q56" s="74"/>
      <c r="R56" s="74"/>
      <c r="S56" s="63"/>
      <c r="T56" s="63"/>
      <c r="U56" s="63"/>
      <c r="V56" s="63"/>
    </row>
    <row r="57" spans="1:22">
      <c r="A57" s="7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74"/>
      <c r="P57" s="74"/>
      <c r="Q57" s="74"/>
      <c r="R57" s="74"/>
      <c r="S57" s="63"/>
      <c r="T57" s="63"/>
      <c r="U57" s="63"/>
      <c r="V57" s="63"/>
    </row>
    <row r="58" spans="1:22">
      <c r="A58" s="7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74"/>
      <c r="P58" s="74"/>
      <c r="Q58" s="74"/>
      <c r="R58" s="74"/>
      <c r="S58" s="63"/>
      <c r="T58" s="63"/>
      <c r="U58" s="63"/>
      <c r="V58" s="63"/>
    </row>
    <row r="59" spans="1:22">
      <c r="A59" s="7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74"/>
      <c r="P59" s="74"/>
      <c r="Q59" s="74"/>
      <c r="R59" s="74"/>
      <c r="S59" s="63"/>
      <c r="T59" s="63"/>
      <c r="U59" s="63"/>
      <c r="V59" s="63"/>
    </row>
    <row r="60" spans="1:22">
      <c r="A60" s="7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74"/>
      <c r="P60" s="74"/>
      <c r="Q60" s="74"/>
      <c r="R60" s="74"/>
      <c r="S60" s="63"/>
      <c r="T60" s="63"/>
      <c r="U60" s="63"/>
      <c r="V60" s="63"/>
    </row>
    <row r="61" spans="1:22">
      <c r="A61" s="7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74"/>
      <c r="P61" s="74"/>
      <c r="Q61" s="74"/>
      <c r="R61" s="74"/>
      <c r="S61" s="63"/>
      <c r="T61" s="63"/>
      <c r="U61" s="63"/>
      <c r="V61" s="63"/>
    </row>
    <row r="62" spans="1:22">
      <c r="A62" s="7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74"/>
      <c r="P62" s="74"/>
      <c r="Q62" s="74"/>
      <c r="R62" s="74"/>
      <c r="S62" s="63"/>
      <c r="T62" s="63"/>
      <c r="U62" s="63"/>
      <c r="V62" s="63"/>
    </row>
    <row r="63" spans="1:22">
      <c r="A63" s="7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74"/>
      <c r="P63" s="74"/>
      <c r="Q63" s="74"/>
      <c r="R63" s="74"/>
      <c r="S63" s="63"/>
      <c r="T63" s="63"/>
      <c r="U63" s="63"/>
      <c r="V63" s="63"/>
    </row>
    <row r="64" spans="1:22">
      <c r="A64" s="7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74"/>
      <c r="P64" s="74"/>
      <c r="Q64" s="74"/>
      <c r="R64" s="74"/>
      <c r="S64" s="63"/>
      <c r="T64" s="63"/>
      <c r="U64" s="63"/>
      <c r="V64" s="63"/>
    </row>
    <row r="65" spans="1:22">
      <c r="A65" s="7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74"/>
      <c r="P65" s="74"/>
      <c r="Q65" s="74"/>
      <c r="R65" s="74"/>
      <c r="S65" s="63"/>
      <c r="T65" s="63"/>
      <c r="U65" s="63"/>
      <c r="V65" s="63"/>
    </row>
    <row r="66" spans="1:22">
      <c r="A66" s="7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74"/>
      <c r="P66" s="74"/>
      <c r="Q66" s="74"/>
      <c r="R66" s="74"/>
      <c r="S66" s="63"/>
      <c r="T66" s="63"/>
      <c r="U66" s="63"/>
      <c r="V66" s="63"/>
    </row>
    <row r="67" spans="1:22">
      <c r="A67" s="7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74"/>
      <c r="P67" s="74"/>
      <c r="Q67" s="74"/>
      <c r="R67" s="74"/>
      <c r="S67" s="63"/>
      <c r="T67" s="63"/>
      <c r="U67" s="63"/>
      <c r="V67" s="63"/>
    </row>
    <row r="68" spans="1:22">
      <c r="A68" s="7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74"/>
      <c r="P68" s="74"/>
      <c r="Q68" s="74"/>
      <c r="R68" s="74"/>
      <c r="S68" s="63"/>
      <c r="T68" s="63"/>
      <c r="U68" s="63"/>
      <c r="V68" s="63"/>
    </row>
    <row r="69" spans="1:22">
      <c r="A69" s="7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74"/>
      <c r="P69" s="74"/>
      <c r="Q69" s="74"/>
      <c r="R69" s="74"/>
      <c r="S69" s="63"/>
      <c r="T69" s="63"/>
      <c r="U69" s="63"/>
      <c r="V69" s="63"/>
    </row>
    <row r="70" spans="1:22">
      <c r="A70" s="7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74"/>
      <c r="P70" s="74"/>
      <c r="Q70" s="74"/>
      <c r="R70" s="74"/>
      <c r="S70" s="63"/>
      <c r="T70" s="63"/>
      <c r="U70" s="63"/>
      <c r="V70" s="63"/>
    </row>
    <row r="71" spans="1:22">
      <c r="A71" s="7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74"/>
      <c r="P71" s="74"/>
      <c r="Q71" s="74"/>
      <c r="R71" s="74"/>
      <c r="S71" s="63"/>
      <c r="T71" s="63"/>
      <c r="U71" s="63"/>
      <c r="V71" s="63"/>
    </row>
    <row r="72" spans="1:22">
      <c r="A72" s="7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74"/>
      <c r="P72" s="74"/>
      <c r="Q72" s="74"/>
      <c r="R72" s="74"/>
      <c r="S72" s="63"/>
      <c r="T72" s="63"/>
      <c r="U72" s="63"/>
      <c r="V72" s="63"/>
    </row>
    <row r="73" spans="1:22">
      <c r="A73" s="7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4"/>
      <c r="P73" s="74"/>
      <c r="Q73" s="74"/>
      <c r="R73" s="74"/>
      <c r="S73" s="63"/>
      <c r="T73" s="63"/>
      <c r="U73" s="63"/>
      <c r="V73" s="63"/>
    </row>
    <row r="74" spans="1:22">
      <c r="A74" s="7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4"/>
      <c r="P74" s="74"/>
      <c r="Q74" s="74"/>
      <c r="R74" s="74"/>
      <c r="S74" s="63"/>
      <c r="T74" s="63"/>
      <c r="U74" s="63"/>
      <c r="V74" s="63"/>
    </row>
    <row r="75" spans="1:22">
      <c r="A75" s="7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4"/>
      <c r="P75" s="74"/>
      <c r="Q75" s="74"/>
      <c r="R75" s="63"/>
      <c r="S75" s="63"/>
      <c r="T75" s="63"/>
      <c r="U75" s="63"/>
      <c r="V75" s="63"/>
    </row>
    <row r="76" spans="1:22">
      <c r="A76" s="7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74"/>
      <c r="P76" s="74"/>
      <c r="Q76" s="74"/>
      <c r="R76" s="63"/>
      <c r="S76" s="63"/>
      <c r="T76" s="63"/>
      <c r="U76" s="63"/>
      <c r="V76" s="63"/>
    </row>
    <row r="77" spans="1:22">
      <c r="A77" s="7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74"/>
      <c r="P77" s="74"/>
      <c r="Q77" s="74"/>
      <c r="R77" s="63"/>
      <c r="S77" s="63"/>
      <c r="T77" s="63"/>
      <c r="U77" s="63"/>
      <c r="V77" s="63"/>
    </row>
    <row r="78" spans="1:22">
      <c r="A78" s="7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4"/>
      <c r="P78" s="74"/>
      <c r="Q78" s="74"/>
      <c r="R78" s="63"/>
      <c r="S78" s="63"/>
      <c r="T78" s="63"/>
      <c r="U78" s="63"/>
      <c r="V78" s="63"/>
    </row>
    <row r="79" spans="1:22">
      <c r="A79" s="7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4"/>
      <c r="P79" s="74"/>
      <c r="Q79" s="74"/>
      <c r="R79" s="63"/>
      <c r="S79" s="63"/>
      <c r="T79" s="63"/>
      <c r="U79" s="63"/>
      <c r="V79" s="63"/>
    </row>
    <row r="80" spans="1:22">
      <c r="A80" s="7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4"/>
      <c r="P80" s="74"/>
      <c r="Q80" s="74"/>
      <c r="R80" s="63"/>
      <c r="S80" s="63"/>
      <c r="T80" s="63"/>
      <c r="U80" s="63"/>
      <c r="V80" s="63"/>
    </row>
    <row r="81" spans="1:22">
      <c r="A81" s="7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4"/>
      <c r="P81" s="74"/>
      <c r="Q81" s="74"/>
      <c r="R81" s="63"/>
      <c r="S81" s="63"/>
      <c r="T81" s="63"/>
      <c r="U81" s="63"/>
      <c r="V81" s="63"/>
    </row>
    <row r="82" spans="1:22">
      <c r="A82" s="7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4"/>
      <c r="P82" s="74"/>
      <c r="Q82" s="74"/>
      <c r="R82" s="63"/>
      <c r="S82" s="63"/>
      <c r="T82" s="63"/>
      <c r="U82" s="63"/>
      <c r="V82" s="63"/>
    </row>
    <row r="83" spans="1:22">
      <c r="A83" s="7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4"/>
      <c r="P83" s="74"/>
      <c r="Q83" s="74"/>
      <c r="R83" s="63"/>
      <c r="S83" s="63"/>
      <c r="T83" s="63"/>
      <c r="U83" s="63"/>
      <c r="V83" s="63"/>
    </row>
    <row r="84" spans="1:22">
      <c r="A84" s="7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4"/>
      <c r="P84" s="74"/>
      <c r="Q84" s="74"/>
      <c r="R84" s="63"/>
      <c r="S84" s="63"/>
      <c r="T84" s="63"/>
      <c r="U84" s="63"/>
      <c r="V84" s="63"/>
    </row>
    <row r="85" spans="1:22">
      <c r="A85" s="7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4"/>
      <c r="P85" s="74"/>
      <c r="Q85" s="74"/>
      <c r="R85" s="63"/>
      <c r="S85" s="63"/>
      <c r="T85" s="63"/>
      <c r="U85" s="63"/>
      <c r="V85" s="63"/>
    </row>
    <row r="86" spans="1:22">
      <c r="A86" s="7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4"/>
      <c r="P86" s="74"/>
      <c r="Q86" s="74"/>
      <c r="R86" s="63"/>
      <c r="S86" s="63"/>
      <c r="T86" s="63"/>
      <c r="U86" s="63"/>
      <c r="V86" s="63"/>
    </row>
    <row r="87" spans="1:22">
      <c r="A87" s="7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4"/>
      <c r="P87" s="74"/>
      <c r="Q87" s="74"/>
      <c r="R87" s="63"/>
      <c r="S87" s="63"/>
      <c r="T87" s="63"/>
      <c r="U87" s="63"/>
      <c r="V87" s="63"/>
    </row>
    <row r="88" spans="1:22">
      <c r="A88" s="7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4"/>
      <c r="P88" s="74"/>
      <c r="Q88" s="74"/>
      <c r="R88" s="63"/>
      <c r="S88" s="63"/>
      <c r="T88" s="63"/>
      <c r="U88" s="63"/>
      <c r="V88" s="63"/>
    </row>
    <row r="89" spans="1:22">
      <c r="A89" s="7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4"/>
      <c r="P89" s="74"/>
      <c r="Q89" s="74"/>
      <c r="R89" s="63"/>
      <c r="S89" s="63"/>
      <c r="T89" s="63"/>
      <c r="U89" s="63"/>
      <c r="V89" s="63"/>
    </row>
    <row r="90" spans="1:22">
      <c r="A90" s="7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4"/>
      <c r="P90" s="74"/>
      <c r="Q90" s="74"/>
      <c r="R90" s="63"/>
      <c r="S90" s="63"/>
      <c r="T90" s="63"/>
      <c r="U90" s="63"/>
      <c r="V90" s="63"/>
    </row>
    <row r="91" spans="1:22">
      <c r="A91" s="7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4"/>
      <c r="P91" s="74"/>
      <c r="Q91" s="74"/>
      <c r="R91" s="63"/>
      <c r="S91" s="63"/>
      <c r="T91" s="63"/>
      <c r="U91" s="63"/>
      <c r="V91" s="63"/>
    </row>
    <row r="92" spans="1:22">
      <c r="A92" s="7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74"/>
      <c r="P92" s="74"/>
      <c r="Q92" s="74"/>
      <c r="R92" s="63"/>
      <c r="S92" s="63"/>
      <c r="T92" s="63"/>
      <c r="U92" s="63"/>
      <c r="V92" s="63"/>
    </row>
    <row r="93" spans="1:22">
      <c r="A93" s="7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74"/>
      <c r="P93" s="74"/>
      <c r="Q93" s="74"/>
      <c r="R93" s="63"/>
      <c r="S93" s="63"/>
      <c r="T93" s="63"/>
      <c r="U93" s="63"/>
      <c r="V93" s="63"/>
    </row>
    <row r="94" spans="1:22">
      <c r="A94" s="7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74"/>
      <c r="P94" s="74"/>
      <c r="Q94" s="74"/>
      <c r="R94" s="63"/>
      <c r="S94" s="63"/>
      <c r="T94" s="63"/>
      <c r="U94" s="63"/>
      <c r="V94" s="63"/>
    </row>
    <row r="95" spans="1:22">
      <c r="A95" s="7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74"/>
      <c r="P95" s="74"/>
      <c r="Q95" s="74"/>
      <c r="R95" s="63"/>
      <c r="S95" s="63"/>
      <c r="T95" s="63"/>
      <c r="U95" s="63"/>
      <c r="V95" s="63"/>
    </row>
    <row r="96" spans="1:22">
      <c r="A96" s="7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74"/>
      <c r="P96" s="74"/>
      <c r="Q96" s="74"/>
      <c r="R96" s="63"/>
      <c r="S96" s="63"/>
      <c r="T96" s="63"/>
      <c r="U96" s="63"/>
      <c r="V96" s="63"/>
    </row>
    <row r="97" spans="1:22">
      <c r="A97" s="7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74"/>
      <c r="P97" s="74"/>
      <c r="Q97" s="74"/>
      <c r="R97" s="63"/>
      <c r="S97" s="63"/>
      <c r="T97" s="63"/>
      <c r="U97" s="63"/>
      <c r="V97" s="63"/>
    </row>
    <row r="98" spans="1:22">
      <c r="A98" s="7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74"/>
      <c r="P98" s="74"/>
      <c r="Q98" s="74"/>
      <c r="R98" s="63"/>
      <c r="S98" s="63"/>
      <c r="T98" s="63"/>
      <c r="U98" s="63"/>
      <c r="V98" s="63"/>
    </row>
    <row r="99" spans="1:22">
      <c r="A99" s="7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74"/>
      <c r="P99" s="74"/>
      <c r="Q99" s="74"/>
      <c r="R99" s="63"/>
      <c r="S99" s="63"/>
      <c r="T99" s="63"/>
      <c r="U99" s="63"/>
      <c r="V99" s="63"/>
    </row>
    <row r="100" spans="1:22">
      <c r="A100" s="7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74"/>
      <c r="P100" s="74"/>
      <c r="Q100" s="74"/>
      <c r="R100" s="63"/>
      <c r="S100" s="63"/>
      <c r="T100" s="63"/>
      <c r="U100" s="63"/>
      <c r="V100" s="63"/>
    </row>
    <row r="101" spans="1:22">
      <c r="A101" s="7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74"/>
      <c r="P101" s="74"/>
      <c r="Q101" s="74"/>
      <c r="R101" s="63"/>
      <c r="S101" s="63"/>
      <c r="T101" s="63"/>
      <c r="U101" s="63"/>
      <c r="V101" s="63"/>
    </row>
    <row r="102" spans="1:22">
      <c r="A102" s="7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74"/>
      <c r="P102" s="74"/>
      <c r="Q102" s="74"/>
      <c r="R102" s="63"/>
      <c r="S102" s="63"/>
      <c r="T102" s="63"/>
      <c r="U102" s="63"/>
      <c r="V102" s="63"/>
    </row>
    <row r="103" spans="1:22">
      <c r="A103" s="7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74"/>
      <c r="P103" s="74"/>
      <c r="Q103" s="74"/>
      <c r="R103" s="63"/>
      <c r="S103" s="63"/>
      <c r="T103" s="63"/>
      <c r="U103" s="63"/>
      <c r="V103" s="63"/>
    </row>
    <row r="104" spans="1:22">
      <c r="A104" s="7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74"/>
      <c r="P104" s="74"/>
      <c r="Q104" s="74"/>
      <c r="R104" s="63"/>
      <c r="S104" s="63"/>
      <c r="T104" s="63"/>
      <c r="U104" s="63"/>
      <c r="V104" s="63"/>
    </row>
    <row r="105" spans="1:22">
      <c r="A105" s="7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74"/>
      <c r="P105" s="74"/>
      <c r="Q105" s="74"/>
      <c r="R105" s="63"/>
      <c r="S105" s="63"/>
      <c r="T105" s="63"/>
      <c r="U105" s="63"/>
      <c r="V105" s="63"/>
    </row>
    <row r="106" spans="1:22">
      <c r="A106" s="7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74"/>
      <c r="P106" s="74"/>
      <c r="Q106" s="74"/>
      <c r="R106" s="63"/>
      <c r="S106" s="63"/>
      <c r="T106" s="63"/>
      <c r="U106" s="63"/>
      <c r="V106" s="63"/>
    </row>
    <row r="107" spans="1:22">
      <c r="A107" s="7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74"/>
      <c r="P107" s="74"/>
      <c r="Q107" s="74"/>
      <c r="R107" s="63"/>
      <c r="S107" s="63"/>
      <c r="T107" s="63"/>
      <c r="U107" s="63"/>
      <c r="V107" s="63"/>
    </row>
    <row r="108" spans="1:22">
      <c r="A108" s="7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74"/>
      <c r="P108" s="74"/>
      <c r="Q108" s="74"/>
      <c r="R108" s="63"/>
      <c r="S108" s="63"/>
      <c r="T108" s="63"/>
      <c r="U108" s="63"/>
      <c r="V108" s="63"/>
    </row>
    <row r="109" spans="1:22">
      <c r="A109" s="7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74"/>
      <c r="P109" s="74"/>
      <c r="Q109" s="74"/>
      <c r="R109" s="63"/>
      <c r="S109" s="63"/>
      <c r="T109" s="63"/>
      <c r="U109" s="63"/>
      <c r="V109" s="63"/>
    </row>
    <row r="110" spans="1:22">
      <c r="A110" s="7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74"/>
      <c r="P110" s="74"/>
      <c r="Q110" s="74"/>
      <c r="R110" s="63"/>
      <c r="S110" s="63"/>
      <c r="T110" s="63"/>
      <c r="U110" s="63"/>
      <c r="V110" s="63"/>
    </row>
    <row r="111" spans="1:22">
      <c r="A111" s="7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74"/>
      <c r="P111" s="74"/>
      <c r="Q111" s="74"/>
      <c r="R111" s="63"/>
      <c r="S111" s="63"/>
      <c r="T111" s="63"/>
      <c r="U111" s="63"/>
      <c r="V111" s="63"/>
    </row>
    <row r="112" spans="1:22">
      <c r="A112" s="7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74"/>
      <c r="P112" s="74"/>
      <c r="Q112" s="74"/>
      <c r="R112" s="63"/>
      <c r="S112" s="63"/>
      <c r="T112" s="63"/>
      <c r="U112" s="63"/>
      <c r="V112" s="63"/>
    </row>
    <row r="113" spans="1:22">
      <c r="A113" s="7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74"/>
      <c r="P113" s="74"/>
      <c r="Q113" s="74"/>
      <c r="R113" s="63"/>
      <c r="S113" s="63"/>
      <c r="T113" s="63"/>
      <c r="U113" s="63"/>
      <c r="V113" s="63"/>
    </row>
    <row r="114" spans="1:22">
      <c r="A114" s="7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74"/>
      <c r="P114" s="74"/>
      <c r="Q114" s="74"/>
      <c r="R114" s="63"/>
      <c r="S114" s="63"/>
      <c r="T114" s="63"/>
      <c r="U114" s="63"/>
      <c r="V114" s="63"/>
    </row>
    <row r="115" spans="1:22">
      <c r="A115" s="7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74"/>
      <c r="P115" s="74"/>
      <c r="Q115" s="74"/>
      <c r="R115" s="63"/>
      <c r="S115" s="63"/>
      <c r="T115" s="63"/>
      <c r="U115" s="63"/>
      <c r="V115" s="63"/>
    </row>
    <row r="116" spans="1:22">
      <c r="A116" s="7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74"/>
      <c r="P116" s="74"/>
      <c r="Q116" s="74"/>
      <c r="R116" s="63"/>
      <c r="S116" s="63"/>
      <c r="T116" s="63"/>
      <c r="U116" s="63"/>
      <c r="V116" s="63"/>
    </row>
    <row r="117" spans="1:22">
      <c r="A117" s="7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74"/>
      <c r="P117" s="74"/>
      <c r="Q117" s="74"/>
      <c r="R117" s="63"/>
      <c r="S117" s="63"/>
      <c r="T117" s="63"/>
      <c r="U117" s="63"/>
      <c r="V117" s="63"/>
    </row>
    <row r="118" spans="1:22">
      <c r="A118" s="7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74"/>
      <c r="P118" s="74"/>
      <c r="Q118" s="74"/>
      <c r="R118" s="63"/>
      <c r="S118" s="63"/>
      <c r="T118" s="63"/>
      <c r="U118" s="63"/>
      <c r="V118" s="63"/>
    </row>
    <row r="119" spans="1:22">
      <c r="A119" s="7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74"/>
      <c r="P119" s="74"/>
      <c r="Q119" s="74"/>
      <c r="R119" s="63"/>
      <c r="S119" s="63"/>
      <c r="T119" s="63"/>
      <c r="U119" s="63"/>
      <c r="V119" s="63"/>
    </row>
    <row r="120" spans="1:22">
      <c r="A120" s="7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74"/>
      <c r="P120" s="74"/>
      <c r="Q120" s="74"/>
      <c r="R120" s="63"/>
      <c r="S120" s="63"/>
      <c r="T120" s="63"/>
      <c r="U120" s="63"/>
      <c r="V120" s="63"/>
    </row>
    <row r="121" spans="1:22">
      <c r="A121" s="7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74"/>
      <c r="P121" s="74"/>
      <c r="Q121" s="74"/>
      <c r="R121" s="63"/>
      <c r="S121" s="63"/>
      <c r="T121" s="63"/>
      <c r="U121" s="63"/>
      <c r="V121" s="63"/>
    </row>
    <row r="122" spans="1:22">
      <c r="A122" s="7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74"/>
      <c r="P122" s="74"/>
      <c r="Q122" s="74"/>
      <c r="R122" s="63"/>
      <c r="S122" s="63"/>
      <c r="T122" s="63"/>
      <c r="U122" s="63"/>
      <c r="V122" s="63"/>
    </row>
    <row r="123" spans="1:22">
      <c r="A123" s="7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74"/>
      <c r="P123" s="74"/>
      <c r="Q123" s="74"/>
      <c r="R123" s="63"/>
      <c r="S123" s="63"/>
      <c r="T123" s="63"/>
      <c r="U123" s="63"/>
      <c r="V123" s="63"/>
    </row>
    <row r="124" spans="1:22">
      <c r="A124" s="7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74"/>
      <c r="P124" s="74"/>
      <c r="Q124" s="74"/>
      <c r="R124" s="63"/>
      <c r="S124" s="63"/>
      <c r="T124" s="63"/>
      <c r="U124" s="63"/>
      <c r="V124" s="63"/>
    </row>
    <row r="125" spans="1:22">
      <c r="A125" s="7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74"/>
      <c r="P125" s="74"/>
      <c r="Q125" s="74"/>
      <c r="R125" s="63"/>
      <c r="S125" s="63"/>
      <c r="T125" s="63"/>
      <c r="U125" s="63"/>
      <c r="V125" s="63"/>
    </row>
    <row r="126" spans="1:22">
      <c r="A126" s="7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74"/>
      <c r="P126" s="74"/>
      <c r="Q126" s="74"/>
      <c r="R126" s="63"/>
      <c r="S126" s="63"/>
      <c r="T126" s="63"/>
      <c r="U126" s="63"/>
      <c r="V126" s="63"/>
    </row>
    <row r="127" spans="1:22">
      <c r="A127" s="7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74"/>
      <c r="P127" s="74"/>
      <c r="Q127" s="74"/>
      <c r="R127" s="63"/>
      <c r="S127" s="63"/>
      <c r="T127" s="63"/>
      <c r="U127" s="63"/>
      <c r="V127" s="63"/>
    </row>
    <row r="128" spans="1:22">
      <c r="A128" s="7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74"/>
      <c r="P128" s="74"/>
      <c r="Q128" s="74"/>
      <c r="R128" s="63"/>
      <c r="S128" s="63"/>
      <c r="T128" s="63"/>
      <c r="U128" s="63"/>
      <c r="V128" s="63"/>
    </row>
    <row r="129" spans="1:22">
      <c r="A129" s="7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74"/>
      <c r="P129" s="74"/>
      <c r="Q129" s="74"/>
      <c r="R129" s="63"/>
      <c r="S129" s="63"/>
      <c r="T129" s="63"/>
      <c r="U129" s="63"/>
      <c r="V129" s="63"/>
    </row>
    <row r="130" spans="1:22">
      <c r="A130" s="7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74"/>
      <c r="P130" s="74"/>
      <c r="Q130" s="74"/>
      <c r="R130" s="63"/>
      <c r="S130" s="63"/>
      <c r="T130" s="63"/>
      <c r="U130" s="63"/>
      <c r="V130" s="63"/>
    </row>
    <row r="131" spans="1:22">
      <c r="A131" s="7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74"/>
      <c r="P131" s="74"/>
      <c r="Q131" s="74"/>
      <c r="R131" s="63"/>
      <c r="S131" s="63"/>
      <c r="T131" s="63"/>
      <c r="U131" s="63"/>
      <c r="V131" s="63"/>
    </row>
    <row r="132" spans="1:22">
      <c r="A132" s="7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74"/>
      <c r="P132" s="74"/>
      <c r="Q132" s="74"/>
      <c r="R132" s="63"/>
      <c r="S132" s="63"/>
      <c r="T132" s="63"/>
      <c r="U132" s="63"/>
      <c r="V132" s="63"/>
    </row>
    <row r="133" spans="1:22">
      <c r="A133" s="7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74"/>
      <c r="P133" s="74"/>
      <c r="Q133" s="74"/>
      <c r="R133" s="63"/>
      <c r="S133" s="63"/>
      <c r="T133" s="63"/>
      <c r="U133" s="63"/>
      <c r="V133" s="63"/>
    </row>
    <row r="134" spans="1:22">
      <c r="A134" s="72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74"/>
      <c r="P134" s="74"/>
      <c r="Q134" s="74"/>
      <c r="R134" s="63"/>
      <c r="S134" s="63"/>
      <c r="T134" s="63"/>
      <c r="U134" s="63"/>
      <c r="V134" s="63"/>
    </row>
    <row r="135" spans="1:22">
      <c r="A135" s="7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74"/>
      <c r="P135" s="74"/>
      <c r="Q135" s="74"/>
      <c r="R135" s="63"/>
      <c r="S135" s="63"/>
      <c r="T135" s="63"/>
      <c r="U135" s="63"/>
      <c r="V135" s="63"/>
    </row>
    <row r="136" spans="1:22">
      <c r="A136" s="7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74"/>
      <c r="P136" s="74"/>
      <c r="Q136" s="74"/>
      <c r="R136" s="63"/>
      <c r="S136" s="63"/>
      <c r="T136" s="63"/>
      <c r="U136" s="63"/>
      <c r="V136" s="63"/>
    </row>
    <row r="137" spans="1:22">
      <c r="A137" s="72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74"/>
      <c r="P137" s="74"/>
      <c r="Q137" s="74"/>
      <c r="R137" s="63"/>
      <c r="S137" s="63"/>
      <c r="T137" s="63"/>
      <c r="U137" s="63"/>
      <c r="V137" s="63"/>
    </row>
    <row r="138" spans="1:22">
      <c r="A138" s="7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74"/>
      <c r="P138" s="74"/>
      <c r="Q138" s="74"/>
      <c r="R138" s="63"/>
      <c r="S138" s="63"/>
      <c r="T138" s="63"/>
      <c r="U138" s="63"/>
      <c r="V138" s="63"/>
    </row>
    <row r="139" spans="1:22">
      <c r="A139" s="7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74"/>
      <c r="P139" s="74"/>
      <c r="Q139" s="74"/>
      <c r="R139" s="63"/>
      <c r="S139" s="63"/>
      <c r="T139" s="63"/>
      <c r="U139" s="63"/>
      <c r="V139" s="63"/>
    </row>
    <row r="140" spans="1:22">
      <c r="A140" s="7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74"/>
      <c r="P140" s="74"/>
      <c r="Q140" s="74"/>
      <c r="R140" s="63"/>
      <c r="S140" s="63"/>
      <c r="T140" s="63"/>
      <c r="U140" s="63"/>
      <c r="V140" s="63"/>
    </row>
    <row r="141" spans="1:22">
      <c r="A141" s="7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74"/>
      <c r="P141" s="74"/>
      <c r="Q141" s="74"/>
      <c r="R141" s="63"/>
      <c r="S141" s="63"/>
      <c r="T141" s="63"/>
      <c r="U141" s="63"/>
      <c r="V141" s="63"/>
    </row>
    <row r="142" spans="1:22">
      <c r="A142" s="72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74"/>
      <c r="P142" s="74"/>
      <c r="Q142" s="74"/>
      <c r="R142" s="63"/>
      <c r="S142" s="63"/>
      <c r="T142" s="63"/>
      <c r="U142" s="63"/>
      <c r="V142" s="63"/>
    </row>
    <row r="143" spans="1:22">
      <c r="A143" s="72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74"/>
      <c r="P143" s="74"/>
      <c r="Q143" s="74"/>
      <c r="R143" s="63"/>
      <c r="S143" s="63"/>
      <c r="T143" s="63"/>
      <c r="U143" s="63"/>
      <c r="V143" s="63"/>
    </row>
    <row r="144" spans="1:22">
      <c r="A144" s="72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74"/>
      <c r="P144" s="74"/>
      <c r="Q144" s="74"/>
      <c r="R144" s="63"/>
      <c r="S144" s="63"/>
      <c r="T144" s="63"/>
      <c r="U144" s="63"/>
      <c r="V144" s="63"/>
    </row>
    <row r="145" spans="1:22">
      <c r="A145" s="72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74"/>
      <c r="P145" s="74"/>
      <c r="Q145" s="74"/>
      <c r="R145" s="63"/>
      <c r="S145" s="63"/>
      <c r="T145" s="63"/>
      <c r="U145" s="63"/>
      <c r="V145" s="63"/>
    </row>
    <row r="146" spans="1:22">
      <c r="A146" s="7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74"/>
      <c r="P146" s="74"/>
      <c r="Q146" s="74"/>
      <c r="R146" s="63"/>
      <c r="S146" s="63"/>
      <c r="T146" s="63"/>
      <c r="U146" s="63"/>
      <c r="V146" s="63"/>
    </row>
    <row r="147" spans="1:22">
      <c r="A147" s="72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74"/>
      <c r="P147" s="74"/>
      <c r="Q147" s="74"/>
      <c r="R147" s="63"/>
      <c r="S147" s="63"/>
      <c r="T147" s="63"/>
      <c r="U147" s="63"/>
      <c r="V147" s="63"/>
    </row>
    <row r="148" spans="1:22">
      <c r="A148" s="7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74"/>
      <c r="P148" s="74"/>
      <c r="Q148" s="74"/>
      <c r="R148" s="63"/>
      <c r="S148" s="63"/>
      <c r="T148" s="63"/>
      <c r="U148" s="63"/>
      <c r="V148" s="63"/>
    </row>
    <row r="149" spans="1:22">
      <c r="A149" s="7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74"/>
      <c r="P149" s="74"/>
      <c r="Q149" s="74"/>
      <c r="R149" s="63"/>
      <c r="S149" s="63"/>
      <c r="T149" s="63"/>
      <c r="U149" s="63"/>
      <c r="V149" s="63"/>
    </row>
    <row r="150" spans="1:22">
      <c r="A150" s="7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74"/>
      <c r="P150" s="74"/>
      <c r="Q150" s="74"/>
      <c r="R150" s="63"/>
      <c r="S150" s="63"/>
      <c r="T150" s="63"/>
      <c r="U150" s="63"/>
      <c r="V150" s="63"/>
    </row>
    <row r="151" spans="1:22">
      <c r="A151" s="7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74"/>
      <c r="P151" s="74"/>
      <c r="Q151" s="74"/>
      <c r="R151" s="63"/>
      <c r="S151" s="63"/>
      <c r="T151" s="63"/>
      <c r="U151" s="63"/>
      <c r="V151" s="63"/>
    </row>
    <row r="152" spans="1:22">
      <c r="A152" s="72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74"/>
      <c r="P152" s="74"/>
      <c r="Q152" s="74"/>
      <c r="R152" s="63"/>
      <c r="S152" s="63"/>
      <c r="T152" s="63"/>
      <c r="U152" s="63"/>
      <c r="V152" s="63"/>
    </row>
    <row r="153" spans="1:22">
      <c r="A153" s="72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74"/>
      <c r="P153" s="74"/>
      <c r="Q153" s="74"/>
      <c r="R153" s="63"/>
      <c r="S153" s="63"/>
      <c r="T153" s="63"/>
      <c r="U153" s="63"/>
      <c r="V153" s="63"/>
    </row>
    <row r="154" spans="1:22">
      <c r="A154" s="72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74"/>
      <c r="P154" s="74"/>
      <c r="Q154" s="74"/>
      <c r="R154" s="63"/>
      <c r="S154" s="63"/>
      <c r="T154" s="63"/>
      <c r="U154" s="63"/>
      <c r="V154" s="63"/>
    </row>
    <row r="155" spans="1:22">
      <c r="A155" s="7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74"/>
      <c r="P155" s="74"/>
      <c r="Q155" s="74"/>
      <c r="R155" s="63"/>
      <c r="S155" s="63"/>
      <c r="T155" s="63"/>
      <c r="U155" s="63"/>
      <c r="V155" s="63"/>
    </row>
    <row r="156" spans="1:22">
      <c r="A156" s="7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74"/>
      <c r="P156" s="74"/>
      <c r="Q156" s="74"/>
      <c r="R156" s="63"/>
      <c r="S156" s="63"/>
      <c r="T156" s="63"/>
      <c r="U156" s="63"/>
      <c r="V156" s="63"/>
    </row>
    <row r="157" spans="1:22">
      <c r="A157" s="7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74"/>
      <c r="P157" s="74"/>
      <c r="Q157" s="74"/>
      <c r="R157" s="63"/>
      <c r="S157" s="63"/>
      <c r="T157" s="63"/>
      <c r="U157" s="63"/>
      <c r="V157" s="63"/>
    </row>
    <row r="158" spans="1:22">
      <c r="A158" s="7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74"/>
      <c r="P158" s="74"/>
      <c r="Q158" s="74"/>
      <c r="R158" s="63"/>
      <c r="S158" s="63"/>
      <c r="T158" s="63"/>
      <c r="U158" s="63"/>
      <c r="V158" s="63"/>
    </row>
    <row r="159" spans="1:22">
      <c r="A159" s="7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74"/>
      <c r="P159" s="74"/>
      <c r="Q159" s="74"/>
      <c r="R159" s="63"/>
      <c r="S159" s="63"/>
      <c r="T159" s="63"/>
      <c r="U159" s="63"/>
      <c r="V159" s="63"/>
    </row>
    <row r="160" spans="1:22">
      <c r="A160" s="7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74"/>
      <c r="P160" s="74"/>
      <c r="Q160" s="74"/>
      <c r="R160" s="63"/>
      <c r="S160" s="63"/>
      <c r="T160" s="63"/>
      <c r="U160" s="63"/>
      <c r="V160" s="63"/>
    </row>
    <row r="161" spans="1:22">
      <c r="A161" s="72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74"/>
      <c r="P161" s="74"/>
      <c r="Q161" s="74"/>
      <c r="R161" s="63"/>
      <c r="S161" s="63"/>
      <c r="T161" s="63"/>
      <c r="U161" s="63"/>
      <c r="V161" s="63"/>
    </row>
    <row r="162" spans="1:22">
      <c r="A162" s="72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74"/>
      <c r="P162" s="74"/>
      <c r="Q162" s="74"/>
      <c r="R162" s="63"/>
      <c r="S162" s="63"/>
      <c r="T162" s="63"/>
      <c r="U162" s="63"/>
      <c r="V162" s="63"/>
    </row>
    <row r="163" spans="1:22">
      <c r="A163" s="72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74"/>
      <c r="P163" s="74"/>
      <c r="Q163" s="74"/>
      <c r="R163" s="63"/>
      <c r="S163" s="63"/>
      <c r="T163" s="63"/>
      <c r="U163" s="63"/>
      <c r="V163" s="63"/>
    </row>
    <row r="164" spans="1:22">
      <c r="A164" s="72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74"/>
      <c r="P164" s="74"/>
      <c r="Q164" s="74"/>
      <c r="R164" s="63"/>
      <c r="S164" s="63"/>
      <c r="T164" s="63"/>
      <c r="U164" s="63"/>
      <c r="V164" s="63"/>
    </row>
    <row r="165" spans="1:22">
      <c r="A165" s="7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74"/>
      <c r="P165" s="74"/>
      <c r="Q165" s="74"/>
      <c r="R165" s="63"/>
      <c r="S165" s="63"/>
      <c r="T165" s="63"/>
      <c r="U165" s="63"/>
      <c r="V165" s="63"/>
    </row>
    <row r="166" spans="1:22">
      <c r="A166" s="7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74"/>
      <c r="P166" s="74"/>
      <c r="Q166" s="74"/>
      <c r="R166" s="63"/>
      <c r="S166" s="63"/>
      <c r="T166" s="63"/>
      <c r="U166" s="63"/>
      <c r="V166" s="63"/>
    </row>
    <row r="167" spans="1:22">
      <c r="A167" s="72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74"/>
      <c r="P167" s="74"/>
      <c r="Q167" s="74"/>
      <c r="R167" s="63"/>
      <c r="S167" s="63"/>
      <c r="T167" s="63"/>
      <c r="U167" s="63"/>
      <c r="V167" s="63"/>
    </row>
    <row r="168" spans="1:22">
      <c r="A168" s="72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74"/>
      <c r="P168" s="74"/>
      <c r="Q168" s="74"/>
      <c r="R168" s="63"/>
      <c r="S168" s="63"/>
      <c r="T168" s="63"/>
      <c r="U168" s="63"/>
      <c r="V168" s="63"/>
    </row>
    <row r="169" spans="1:22">
      <c r="A169" s="72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74"/>
      <c r="P169" s="74"/>
      <c r="Q169" s="74"/>
      <c r="R169" s="63"/>
      <c r="S169" s="63"/>
      <c r="T169" s="63"/>
      <c r="U169" s="63"/>
      <c r="V169" s="63"/>
    </row>
    <row r="170" spans="1:22">
      <c r="A170" s="72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74"/>
      <c r="P170" s="74"/>
      <c r="Q170" s="74"/>
      <c r="R170" s="63"/>
      <c r="S170" s="63"/>
      <c r="T170" s="63"/>
      <c r="U170" s="63"/>
      <c r="V170" s="63"/>
    </row>
    <row r="171" spans="1:22">
      <c r="A171" s="72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74"/>
      <c r="P171" s="74"/>
      <c r="Q171" s="74"/>
      <c r="R171" s="63"/>
      <c r="S171" s="63"/>
      <c r="T171" s="63"/>
      <c r="U171" s="63"/>
      <c r="V171" s="63"/>
    </row>
    <row r="172" spans="1:22">
      <c r="A172" s="72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74"/>
      <c r="P172" s="74"/>
      <c r="Q172" s="74"/>
      <c r="R172" s="63"/>
      <c r="S172" s="63"/>
      <c r="T172" s="63"/>
      <c r="U172" s="63"/>
      <c r="V172" s="63"/>
    </row>
    <row r="173" spans="1:22">
      <c r="A173" s="72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74"/>
      <c r="P173" s="74"/>
      <c r="Q173" s="74"/>
      <c r="R173" s="63"/>
      <c r="S173" s="63"/>
      <c r="T173" s="63"/>
      <c r="U173" s="63"/>
      <c r="V173" s="63"/>
    </row>
    <row r="174" spans="1:22">
      <c r="A174" s="72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74"/>
      <c r="P174" s="74"/>
      <c r="Q174" s="74"/>
      <c r="R174" s="63"/>
      <c r="S174" s="63"/>
      <c r="T174" s="63"/>
      <c r="U174" s="63"/>
      <c r="V174" s="63"/>
    </row>
    <row r="175" spans="1:22">
      <c r="A175" s="72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74"/>
      <c r="P175" s="74"/>
      <c r="Q175" s="74"/>
      <c r="R175" s="63"/>
      <c r="S175" s="63"/>
      <c r="T175" s="63"/>
      <c r="U175" s="63"/>
      <c r="V175" s="63"/>
    </row>
    <row r="176" spans="1:22">
      <c r="A176" s="72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74"/>
      <c r="P176" s="74"/>
      <c r="Q176" s="74"/>
      <c r="R176" s="63"/>
      <c r="S176" s="63"/>
      <c r="T176" s="63"/>
      <c r="U176" s="63"/>
      <c r="V176" s="63"/>
    </row>
    <row r="177" spans="1:22">
      <c r="A177" s="72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74"/>
      <c r="P177" s="74"/>
      <c r="Q177" s="74"/>
      <c r="R177" s="63"/>
      <c r="S177" s="63"/>
      <c r="T177" s="63"/>
      <c r="U177" s="63"/>
      <c r="V177" s="63"/>
    </row>
    <row r="178" spans="1:22">
      <c r="A178" s="72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74"/>
      <c r="P178" s="74"/>
      <c r="Q178" s="74"/>
      <c r="R178" s="63"/>
      <c r="S178" s="63"/>
      <c r="T178" s="63"/>
      <c r="U178" s="63"/>
      <c r="V178" s="63"/>
    </row>
    <row r="179" spans="1:22">
      <c r="A179" s="2"/>
      <c r="O179" s="3"/>
      <c r="P179" s="3"/>
      <c r="Q179" s="3"/>
    </row>
    <row r="180" spans="1:22">
      <c r="A180" s="2"/>
      <c r="O180" s="3"/>
      <c r="P180" s="3"/>
      <c r="Q180" s="3"/>
    </row>
    <row r="181" spans="1:22">
      <c r="A181" s="2"/>
      <c r="O181" s="3"/>
      <c r="P181" s="3"/>
      <c r="Q181" s="3"/>
    </row>
    <row r="182" spans="1:22">
      <c r="A182" s="2"/>
      <c r="O182" s="3"/>
      <c r="P182" s="3"/>
      <c r="Q182" s="3"/>
    </row>
    <row r="183" spans="1:22">
      <c r="A183" s="2"/>
      <c r="O183" s="3"/>
      <c r="P183" s="3"/>
      <c r="Q183" s="3"/>
    </row>
    <row r="184" spans="1:22">
      <c r="A184" s="2"/>
      <c r="O184" s="3"/>
      <c r="P184" s="3"/>
      <c r="Q184" s="3"/>
    </row>
    <row r="185" spans="1:22">
      <c r="A185" s="2"/>
      <c r="O185" s="3"/>
      <c r="P185" s="3"/>
      <c r="Q185" s="3"/>
    </row>
    <row r="186" spans="1:22">
      <c r="A186" s="2"/>
      <c r="O186" s="3"/>
      <c r="P186" s="3"/>
      <c r="Q186" s="3"/>
    </row>
    <row r="187" spans="1:22">
      <c r="A187" s="2"/>
      <c r="O187" s="3"/>
      <c r="P187" s="3"/>
      <c r="Q187" s="3"/>
    </row>
    <row r="188" spans="1:22">
      <c r="A188" s="2"/>
      <c r="O188" s="3"/>
      <c r="P188" s="3"/>
      <c r="Q188" s="3"/>
    </row>
    <row r="189" spans="1:22">
      <c r="A189" s="2"/>
      <c r="O189" s="3"/>
      <c r="P189" s="3"/>
      <c r="Q189" s="3"/>
    </row>
    <row r="190" spans="1:22">
      <c r="A190" s="2"/>
      <c r="O190" s="3"/>
      <c r="P190" s="3"/>
      <c r="Q190" s="3"/>
    </row>
    <row r="191" spans="1:22">
      <c r="A191" s="2"/>
      <c r="O191" s="3"/>
      <c r="P191" s="3"/>
      <c r="Q191" s="3"/>
    </row>
    <row r="192" spans="1:22">
      <c r="A192" s="2"/>
      <c r="O192" s="3"/>
      <c r="P192" s="3"/>
      <c r="Q192" s="3"/>
    </row>
    <row r="193" spans="1:17">
      <c r="A193" s="2"/>
      <c r="O193" s="3"/>
      <c r="P193" s="3"/>
      <c r="Q193" s="3"/>
    </row>
    <row r="194" spans="1:17">
      <c r="A194" s="2"/>
      <c r="O194" s="3"/>
      <c r="P194" s="3"/>
      <c r="Q194" s="3"/>
    </row>
    <row r="195" spans="1:17">
      <c r="A195" s="2"/>
      <c r="O195" s="3"/>
      <c r="P195" s="3"/>
      <c r="Q195" s="3"/>
    </row>
    <row r="196" spans="1:17">
      <c r="A196" s="2"/>
      <c r="O196" s="3"/>
      <c r="P196" s="3"/>
      <c r="Q196" s="3"/>
    </row>
    <row r="197" spans="1:17">
      <c r="A197" s="2"/>
      <c r="O197" s="3"/>
      <c r="P197" s="3"/>
      <c r="Q197" s="3"/>
    </row>
    <row r="198" spans="1:17">
      <c r="A198" s="2"/>
      <c r="O198" s="3"/>
      <c r="P198" s="3"/>
      <c r="Q198" s="3"/>
    </row>
    <row r="199" spans="1:17">
      <c r="A199" s="2"/>
      <c r="O199" s="3"/>
      <c r="P199" s="3"/>
      <c r="Q199" s="3"/>
    </row>
    <row r="200" spans="1:17">
      <c r="A200" s="2"/>
      <c r="O200" s="3"/>
      <c r="P200" s="3"/>
      <c r="Q200" s="3"/>
    </row>
    <row r="201" spans="1:17">
      <c r="A201" s="2"/>
      <c r="O201" s="3"/>
      <c r="P201" s="3"/>
      <c r="Q201" s="3"/>
    </row>
    <row r="202" spans="1:17">
      <c r="A202" s="2"/>
      <c r="O202" s="3"/>
      <c r="P202" s="3"/>
      <c r="Q202" s="3"/>
    </row>
    <row r="203" spans="1:17">
      <c r="A203" s="2"/>
      <c r="O203" s="3"/>
      <c r="P203" s="3"/>
      <c r="Q203" s="3"/>
    </row>
    <row r="204" spans="1:17">
      <c r="A204" s="2"/>
      <c r="O204" s="3"/>
      <c r="P204" s="3"/>
      <c r="Q204" s="3"/>
    </row>
    <row r="205" spans="1:17">
      <c r="A205" s="2"/>
      <c r="O205" s="3"/>
      <c r="P205" s="3"/>
      <c r="Q205" s="3"/>
    </row>
    <row r="206" spans="1:17">
      <c r="A206" s="2"/>
      <c r="O206" s="3"/>
      <c r="P206" s="3"/>
      <c r="Q206" s="3"/>
    </row>
    <row r="207" spans="1:17">
      <c r="A207" s="2"/>
      <c r="O207" s="3"/>
      <c r="P207" s="3"/>
      <c r="Q207" s="3"/>
    </row>
    <row r="208" spans="1:17">
      <c r="A208" s="2"/>
      <c r="O208" s="3"/>
      <c r="P208" s="3"/>
      <c r="Q208" s="3"/>
    </row>
    <row r="209" spans="1:17">
      <c r="A209" s="2"/>
      <c r="O209" s="3"/>
      <c r="P209" s="3"/>
      <c r="Q209" s="3"/>
    </row>
    <row r="210" spans="1:17">
      <c r="A210" s="2"/>
      <c r="O210" s="3"/>
      <c r="P210" s="3"/>
      <c r="Q210" s="3"/>
    </row>
    <row r="211" spans="1:17">
      <c r="A211" s="2"/>
      <c r="O211" s="3"/>
      <c r="P211" s="3"/>
      <c r="Q211" s="3"/>
    </row>
    <row r="212" spans="1:17">
      <c r="A212" s="2"/>
      <c r="O212" s="3"/>
      <c r="P212" s="3"/>
      <c r="Q212" s="3"/>
    </row>
    <row r="213" spans="1:17">
      <c r="A213" s="2"/>
      <c r="O213" s="3"/>
      <c r="P213" s="3"/>
      <c r="Q213" s="3"/>
    </row>
    <row r="214" spans="1:17">
      <c r="A214" s="2"/>
      <c r="O214" s="3"/>
      <c r="P214" s="3"/>
      <c r="Q214" s="3"/>
    </row>
    <row r="215" spans="1:17">
      <c r="A215" s="2"/>
      <c r="O215" s="3"/>
      <c r="P215" s="3"/>
      <c r="Q215" s="3"/>
    </row>
    <row r="216" spans="1:17">
      <c r="A216" s="2"/>
      <c r="O216" s="3"/>
      <c r="P216" s="3"/>
      <c r="Q216" s="3"/>
    </row>
    <row r="217" spans="1:17">
      <c r="A217" s="2"/>
      <c r="O217" s="3"/>
      <c r="P217" s="3"/>
      <c r="Q217" s="3"/>
    </row>
    <row r="218" spans="1:17">
      <c r="A218" s="2"/>
      <c r="O218" s="3"/>
      <c r="P218" s="3"/>
      <c r="Q218" s="3"/>
    </row>
    <row r="219" spans="1:17">
      <c r="A219" s="2"/>
      <c r="O219" s="3"/>
      <c r="P219" s="3"/>
      <c r="Q219" s="3"/>
    </row>
    <row r="220" spans="1:17">
      <c r="A220" s="2"/>
      <c r="O220" s="3"/>
      <c r="P220" s="3"/>
      <c r="Q220" s="3"/>
    </row>
    <row r="221" spans="1:17">
      <c r="A221" s="2"/>
      <c r="O221" s="3"/>
      <c r="P221" s="3"/>
      <c r="Q221" s="3"/>
    </row>
    <row r="222" spans="1:17">
      <c r="A222" s="2"/>
      <c r="O222" s="3"/>
      <c r="P222" s="3"/>
      <c r="Q222" s="3"/>
    </row>
    <row r="223" spans="1:17">
      <c r="A223" s="2"/>
      <c r="O223" s="3"/>
      <c r="P223" s="3"/>
      <c r="Q223" s="3"/>
    </row>
    <row r="224" spans="1:17">
      <c r="A224" s="2"/>
      <c r="O224" s="3"/>
      <c r="P224" s="3"/>
      <c r="Q224" s="3"/>
    </row>
    <row r="225" spans="1:17">
      <c r="A225" s="2"/>
      <c r="O225" s="3"/>
      <c r="P225" s="3"/>
      <c r="Q225" s="3"/>
    </row>
    <row r="226" spans="1:17">
      <c r="A226" s="2"/>
      <c r="O226" s="3"/>
      <c r="P226" s="3"/>
      <c r="Q226" s="3"/>
    </row>
    <row r="227" spans="1:17">
      <c r="A227" s="2"/>
      <c r="O227" s="3"/>
      <c r="P227" s="3"/>
      <c r="Q227" s="3"/>
    </row>
    <row r="228" spans="1:17">
      <c r="A228" s="2"/>
      <c r="O228" s="3"/>
      <c r="P228" s="3"/>
      <c r="Q228" s="3"/>
    </row>
    <row r="229" spans="1:17">
      <c r="A229" s="2"/>
      <c r="O229" s="3"/>
      <c r="P229" s="3"/>
      <c r="Q229" s="3"/>
    </row>
    <row r="230" spans="1:17">
      <c r="A230" s="2"/>
      <c r="O230" s="3"/>
      <c r="P230" s="3"/>
      <c r="Q230" s="3"/>
    </row>
    <row r="231" spans="1:17">
      <c r="A231" s="2"/>
      <c r="O231" s="3"/>
      <c r="P231" s="3"/>
      <c r="Q231" s="3"/>
    </row>
    <row r="232" spans="1:17">
      <c r="A232" s="2"/>
    </row>
    <row r="233" spans="1:17">
      <c r="A233" s="2"/>
    </row>
    <row r="234" spans="1:17">
      <c r="A234" s="2"/>
    </row>
    <row r="235" spans="1:17">
      <c r="A235" s="2"/>
    </row>
    <row r="236" spans="1:17">
      <c r="A236" s="2"/>
    </row>
    <row r="237" spans="1:17">
      <c r="A237" s="2"/>
    </row>
    <row r="238" spans="1:17">
      <c r="A238" s="2"/>
    </row>
    <row r="239" spans="1:17">
      <c r="A239" s="2"/>
    </row>
    <row r="240" spans="1:17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</sheetData>
  <sheetProtection password="C9C5" sheet="1" objects="1" scenarios="1" selectLockedCells="1"/>
  <mergeCells count="5">
    <mergeCell ref="C5:C6"/>
    <mergeCell ref="I3:K3"/>
    <mergeCell ref="M3:O3"/>
    <mergeCell ref="I5:K5"/>
    <mergeCell ref="M5:O5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48"/>
    <pageSetUpPr autoPageBreaks="0" fitToPage="1"/>
  </sheetPr>
  <dimension ref="A1:V30"/>
  <sheetViews>
    <sheetView showZeros="0" zoomScale="152" zoomScaleNormal="152" workbookViewId="0">
      <selection activeCell="C11" sqref="C11"/>
    </sheetView>
  </sheetViews>
  <sheetFormatPr baseColWidth="10" defaultRowHeight="13"/>
  <cols>
    <col min="1" max="2" width="2.6640625" customWidth="1"/>
    <col min="3" max="3" width="45.6640625" customWidth="1"/>
    <col min="4" max="4" width="3.6640625" customWidth="1"/>
    <col min="5" max="5" width="14.6640625" customWidth="1"/>
    <col min="6" max="6" width="1.6640625" customWidth="1"/>
    <col min="7" max="7" width="4.6640625" customWidth="1"/>
    <col min="8" max="8" width="1.6640625" customWidth="1"/>
    <col min="9" max="9" width="14.6640625" customWidth="1"/>
    <col min="10" max="10" width="1.6640625" customWidth="1"/>
    <col min="11" max="11" width="5.6640625" customWidth="1"/>
    <col min="12" max="12" width="2.6640625" customWidth="1"/>
    <col min="13" max="13" width="14.6640625" customWidth="1"/>
    <col min="14" max="14" width="1.6640625" customWidth="1"/>
    <col min="15" max="15" width="5.6640625" customWidth="1"/>
    <col min="16" max="16" width="1.6640625" customWidth="1"/>
    <col min="17" max="17" width="4.6640625" customWidth="1"/>
    <col min="18" max="18" width="1.5" customWidth="1"/>
    <col min="19" max="19" width="6.6640625" customWidth="1"/>
    <col min="20" max="21" width="8.83203125" customWidth="1"/>
    <col min="22" max="22" width="17.1640625" customWidth="1"/>
    <col min="23" max="256" width="8.83203125" customWidth="1"/>
  </cols>
  <sheetData>
    <row r="1" spans="1:22" ht="16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7"/>
      <c r="T1" s="7"/>
      <c r="U1" s="7"/>
      <c r="V1" s="7"/>
    </row>
    <row r="2" spans="1:22" ht="1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7"/>
      <c r="T2" s="7"/>
      <c r="U2" s="7"/>
      <c r="V2" s="7"/>
    </row>
    <row r="3" spans="1:22" ht="1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7"/>
      <c r="T3" s="7"/>
      <c r="U3" s="7"/>
      <c r="V3" s="7"/>
    </row>
    <row r="4" spans="1:22" ht="1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7"/>
      <c r="T4" s="7"/>
      <c r="U4" s="7"/>
      <c r="V4" s="7"/>
    </row>
    <row r="5" spans="1:22" ht="1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7"/>
      <c r="T5" s="7"/>
      <c r="U5" s="7"/>
      <c r="V5" s="7"/>
    </row>
    <row r="6" spans="1:22" ht="16" customHeight="1" thickTop="1">
      <c r="A6" s="7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8"/>
      <c r="S6" s="7"/>
      <c r="T6" s="7"/>
      <c r="U6" s="7"/>
      <c r="V6" s="7"/>
    </row>
    <row r="7" spans="1:22" ht="16" customHeight="1">
      <c r="A7" s="7"/>
      <c r="B7" s="24"/>
      <c r="C7" s="80" t="s">
        <v>26</v>
      </c>
      <c r="D7" s="18"/>
      <c r="E7" s="20" t="s">
        <v>53</v>
      </c>
      <c r="F7" s="20"/>
      <c r="G7" s="62"/>
      <c r="H7" s="62"/>
      <c r="I7" s="359" t="s">
        <v>54</v>
      </c>
      <c r="J7" s="356"/>
      <c r="K7" s="356"/>
      <c r="L7" s="62"/>
      <c r="M7" s="359" t="s">
        <v>55</v>
      </c>
      <c r="N7" s="356"/>
      <c r="O7" s="356"/>
      <c r="P7" s="19"/>
      <c r="Q7" s="25"/>
      <c r="R7" s="8"/>
      <c r="S7" s="7"/>
      <c r="T7" s="7"/>
      <c r="U7" s="7"/>
      <c r="V7" s="7"/>
    </row>
    <row r="8" spans="1:22" ht="16" customHeight="1">
      <c r="A8" s="7"/>
      <c r="B8" s="24"/>
      <c r="C8" s="349" t="s">
        <v>149</v>
      </c>
      <c r="D8" s="19"/>
      <c r="E8" s="19"/>
      <c r="F8" s="19"/>
      <c r="G8" s="19"/>
      <c r="H8" s="19"/>
      <c r="I8" s="67"/>
      <c r="J8" s="67"/>
      <c r="K8" s="19"/>
      <c r="L8" s="19"/>
      <c r="M8" s="67"/>
      <c r="N8" s="67"/>
      <c r="O8" s="19"/>
      <c r="P8" s="19"/>
      <c r="Q8" s="25"/>
      <c r="R8" s="8"/>
      <c r="S8" s="7"/>
      <c r="T8" s="7"/>
      <c r="U8" s="7"/>
      <c r="V8" s="7"/>
    </row>
    <row r="9" spans="1:22" ht="16" customHeight="1">
      <c r="A9" s="7"/>
      <c r="B9" s="24"/>
      <c r="C9" s="374"/>
      <c r="D9" s="19"/>
      <c r="E9" s="18"/>
      <c r="F9" s="18"/>
      <c r="G9" s="19"/>
      <c r="H9" s="19"/>
      <c r="I9" s="352" t="s">
        <v>94</v>
      </c>
      <c r="J9" s="353"/>
      <c r="K9" s="353"/>
      <c r="L9" s="19"/>
      <c r="M9" s="352" t="s">
        <v>94</v>
      </c>
      <c r="N9" s="353"/>
      <c r="O9" s="353"/>
      <c r="P9" s="19"/>
      <c r="Q9" s="25"/>
      <c r="R9" s="8"/>
      <c r="S9" s="7"/>
      <c r="T9" s="7"/>
      <c r="U9" s="7"/>
      <c r="V9" s="7"/>
    </row>
    <row r="10" spans="1:22" ht="16" customHeight="1">
      <c r="A10" s="7"/>
      <c r="B10" s="24"/>
      <c r="C10" s="77"/>
      <c r="D10" s="19"/>
      <c r="E10" s="19"/>
      <c r="F10" s="19"/>
      <c r="G10" s="19"/>
      <c r="H10" s="19"/>
      <c r="I10" s="135"/>
      <c r="J10" s="19"/>
      <c r="K10" s="19"/>
      <c r="L10" s="19"/>
      <c r="M10" s="135"/>
      <c r="N10" s="19"/>
      <c r="O10" s="19"/>
      <c r="P10" s="19"/>
      <c r="Q10" s="25"/>
      <c r="R10" s="8"/>
      <c r="S10" s="7"/>
      <c r="T10" s="7"/>
      <c r="U10" s="7"/>
      <c r="V10" s="7"/>
    </row>
    <row r="11" spans="1:22" ht="16" customHeight="1">
      <c r="A11" s="7"/>
      <c r="B11" s="24"/>
      <c r="C11" s="76" t="s">
        <v>27</v>
      </c>
      <c r="D11" s="50"/>
      <c r="E11" s="134">
        <v>0</v>
      </c>
      <c r="F11" s="26"/>
      <c r="G11" s="19"/>
      <c r="H11" s="19"/>
      <c r="I11" s="134">
        <f t="shared" ref="I11:I20" si="0">+E11*(1+($K11/100))</f>
        <v>0</v>
      </c>
      <c r="J11" s="26"/>
      <c r="K11" s="64">
        <v>0</v>
      </c>
      <c r="L11" s="19"/>
      <c r="M11" s="134">
        <f t="shared" ref="M11:M20" si="1">+I11*(1+($O11/100))</f>
        <v>0</v>
      </c>
      <c r="N11" s="26"/>
      <c r="O11" s="64">
        <v>0</v>
      </c>
      <c r="P11" s="4"/>
      <c r="Q11" s="25"/>
      <c r="R11" s="8"/>
      <c r="S11" s="7"/>
      <c r="T11" s="7"/>
      <c r="U11" s="7"/>
      <c r="V11" s="7"/>
    </row>
    <row r="12" spans="1:22" ht="16" customHeight="1">
      <c r="A12" s="7"/>
      <c r="B12" s="24"/>
      <c r="C12" s="76" t="s">
        <v>250</v>
      </c>
      <c r="D12" s="50"/>
      <c r="E12" s="134">
        <v>0</v>
      </c>
      <c r="F12" s="26"/>
      <c r="G12" s="18"/>
      <c r="H12" s="18"/>
      <c r="I12" s="134">
        <f t="shared" si="0"/>
        <v>0</v>
      </c>
      <c r="J12" s="26"/>
      <c r="K12" s="64">
        <v>0</v>
      </c>
      <c r="L12" s="19"/>
      <c r="M12" s="134">
        <f t="shared" si="1"/>
        <v>0</v>
      </c>
      <c r="N12" s="26"/>
      <c r="O12" s="64">
        <v>0</v>
      </c>
      <c r="P12" s="4"/>
      <c r="Q12" s="25"/>
      <c r="R12" s="8"/>
      <c r="S12" s="7"/>
      <c r="T12" s="7"/>
      <c r="U12" s="7"/>
      <c r="V12" s="7"/>
    </row>
    <row r="13" spans="1:22" ht="16" customHeight="1">
      <c r="A13" s="7"/>
      <c r="B13" s="24"/>
      <c r="C13" s="76" t="s">
        <v>30</v>
      </c>
      <c r="D13" s="50"/>
      <c r="E13" s="134">
        <v>0</v>
      </c>
      <c r="F13" s="26"/>
      <c r="G13" s="18"/>
      <c r="H13" s="18"/>
      <c r="I13" s="134">
        <f t="shared" si="0"/>
        <v>0</v>
      </c>
      <c r="J13" s="26"/>
      <c r="K13" s="64">
        <v>0</v>
      </c>
      <c r="L13" s="19"/>
      <c r="M13" s="134">
        <f t="shared" si="1"/>
        <v>0</v>
      </c>
      <c r="N13" s="26"/>
      <c r="O13" s="64">
        <v>0</v>
      </c>
      <c r="P13" s="4"/>
      <c r="Q13" s="25"/>
      <c r="R13" s="8"/>
      <c r="S13" s="7"/>
      <c r="T13" s="7"/>
      <c r="U13" s="7"/>
      <c r="V13" s="7"/>
    </row>
    <row r="14" spans="1:22" ht="16" customHeight="1">
      <c r="A14" s="7"/>
      <c r="B14" s="24"/>
      <c r="C14" s="76" t="s">
        <v>251</v>
      </c>
      <c r="D14" s="50"/>
      <c r="E14" s="134">
        <v>0</v>
      </c>
      <c r="F14" s="26"/>
      <c r="G14" s="18"/>
      <c r="H14" s="18"/>
      <c r="I14" s="134">
        <f t="shared" si="0"/>
        <v>0</v>
      </c>
      <c r="J14" s="26"/>
      <c r="K14" s="64">
        <v>0</v>
      </c>
      <c r="L14" s="19"/>
      <c r="M14" s="134">
        <f t="shared" si="1"/>
        <v>0</v>
      </c>
      <c r="N14" s="26"/>
      <c r="O14" s="64">
        <v>0</v>
      </c>
      <c r="P14" s="4"/>
      <c r="Q14" s="25"/>
      <c r="R14" s="8"/>
      <c r="S14" s="7"/>
      <c r="T14" s="7"/>
      <c r="U14" s="7"/>
      <c r="V14" s="7"/>
    </row>
    <row r="15" spans="1:22" ht="16" customHeight="1">
      <c r="A15" s="7"/>
      <c r="B15" s="24"/>
      <c r="C15" s="76" t="s">
        <v>28</v>
      </c>
      <c r="D15" s="50"/>
      <c r="E15" s="134">
        <v>0</v>
      </c>
      <c r="F15" s="26"/>
      <c r="G15" s="18"/>
      <c r="H15" s="18"/>
      <c r="I15" s="134">
        <f t="shared" si="0"/>
        <v>0</v>
      </c>
      <c r="J15" s="26"/>
      <c r="K15" s="64">
        <v>0</v>
      </c>
      <c r="L15" s="19"/>
      <c r="M15" s="134">
        <f t="shared" si="1"/>
        <v>0</v>
      </c>
      <c r="N15" s="26"/>
      <c r="O15" s="64">
        <v>0</v>
      </c>
      <c r="P15" s="4"/>
      <c r="Q15" s="25"/>
      <c r="R15" s="8"/>
      <c r="S15" s="7"/>
      <c r="T15" s="7"/>
      <c r="U15" s="7"/>
      <c r="V15" s="7"/>
    </row>
    <row r="16" spans="1:22" ht="16" customHeight="1">
      <c r="A16" s="7"/>
      <c r="B16" s="24"/>
      <c r="C16" s="76" t="s">
        <v>29</v>
      </c>
      <c r="D16" s="50"/>
      <c r="E16" s="134"/>
      <c r="F16" s="26"/>
      <c r="G16" s="18"/>
      <c r="H16" s="18"/>
      <c r="I16" s="134">
        <f t="shared" si="0"/>
        <v>0</v>
      </c>
      <c r="J16" s="26"/>
      <c r="K16" s="64">
        <v>0</v>
      </c>
      <c r="L16" s="19"/>
      <c r="M16" s="134">
        <f t="shared" si="1"/>
        <v>0</v>
      </c>
      <c r="N16" s="26"/>
      <c r="O16" s="64">
        <v>0</v>
      </c>
      <c r="P16" s="4"/>
      <c r="Q16" s="25"/>
      <c r="R16" s="8"/>
      <c r="S16" s="7"/>
      <c r="T16" s="7"/>
      <c r="U16" s="7"/>
      <c r="V16" s="7"/>
    </row>
    <row r="17" spans="1:22" ht="16" customHeight="1">
      <c r="A17" s="7"/>
      <c r="B17" s="24"/>
      <c r="C17" s="76" t="s">
        <v>130</v>
      </c>
      <c r="D17" s="50"/>
      <c r="E17" s="134">
        <v>0</v>
      </c>
      <c r="F17" s="26"/>
      <c r="G17" s="18"/>
      <c r="H17" s="18"/>
      <c r="I17" s="134">
        <f t="shared" si="0"/>
        <v>0</v>
      </c>
      <c r="J17" s="26"/>
      <c r="K17" s="64">
        <v>0</v>
      </c>
      <c r="L17" s="19"/>
      <c r="M17" s="134">
        <f t="shared" si="1"/>
        <v>0</v>
      </c>
      <c r="N17" s="26"/>
      <c r="O17" s="64">
        <v>0</v>
      </c>
      <c r="P17" s="4"/>
      <c r="Q17" s="25"/>
      <c r="R17" s="8"/>
      <c r="S17" s="7"/>
      <c r="T17" s="7"/>
      <c r="U17" s="7"/>
      <c r="V17" s="7"/>
    </row>
    <row r="18" spans="1:22" ht="16" customHeight="1">
      <c r="A18" s="7"/>
      <c r="B18" s="24"/>
      <c r="C18" s="76" t="s">
        <v>252</v>
      </c>
      <c r="D18" s="50"/>
      <c r="E18" s="134">
        <v>0</v>
      </c>
      <c r="F18" s="26"/>
      <c r="G18" s="18"/>
      <c r="H18" s="18"/>
      <c r="I18" s="134">
        <f t="shared" si="0"/>
        <v>0</v>
      </c>
      <c r="J18" s="26"/>
      <c r="K18" s="64">
        <v>0</v>
      </c>
      <c r="L18" s="19"/>
      <c r="M18" s="134">
        <f t="shared" si="1"/>
        <v>0</v>
      </c>
      <c r="N18" s="26"/>
      <c r="O18" s="64">
        <v>0</v>
      </c>
      <c r="P18" s="4"/>
      <c r="Q18" s="25"/>
      <c r="R18" s="8"/>
      <c r="S18" s="7"/>
      <c r="T18" s="7"/>
      <c r="U18" s="7"/>
      <c r="V18" s="7"/>
    </row>
    <row r="19" spans="1:22" ht="16" customHeight="1">
      <c r="A19" s="7"/>
      <c r="B19" s="24"/>
      <c r="C19" s="76" t="s">
        <v>253</v>
      </c>
      <c r="D19" s="50"/>
      <c r="E19" s="134">
        <v>0</v>
      </c>
      <c r="F19" s="26"/>
      <c r="G19" s="18"/>
      <c r="H19" s="18"/>
      <c r="I19" s="134">
        <f t="shared" si="0"/>
        <v>0</v>
      </c>
      <c r="J19" s="26"/>
      <c r="K19" s="64">
        <v>0</v>
      </c>
      <c r="L19" s="19"/>
      <c r="M19" s="134">
        <f t="shared" si="1"/>
        <v>0</v>
      </c>
      <c r="N19" s="26"/>
      <c r="O19" s="64">
        <v>0</v>
      </c>
      <c r="P19" s="4"/>
      <c r="Q19" s="25"/>
      <c r="R19" s="8"/>
      <c r="S19" s="7"/>
      <c r="T19" s="7"/>
      <c r="U19" s="7"/>
      <c r="V19" s="7"/>
    </row>
    <row r="20" spans="1:22" ht="16" customHeight="1">
      <c r="A20" s="7"/>
      <c r="B20" s="24"/>
      <c r="C20" s="76" t="s">
        <v>31</v>
      </c>
      <c r="D20" s="50"/>
      <c r="E20" s="134">
        <v>0</v>
      </c>
      <c r="F20" s="26"/>
      <c r="G20" s="18"/>
      <c r="H20" s="18"/>
      <c r="I20" s="134">
        <f t="shared" si="0"/>
        <v>0</v>
      </c>
      <c r="J20" s="26"/>
      <c r="K20" s="64">
        <v>0</v>
      </c>
      <c r="L20" s="19"/>
      <c r="M20" s="134">
        <f t="shared" si="1"/>
        <v>0</v>
      </c>
      <c r="N20" s="26"/>
      <c r="O20" s="64">
        <v>0</v>
      </c>
      <c r="P20" s="4"/>
      <c r="Q20" s="25"/>
      <c r="R20" s="8"/>
      <c r="S20" s="7"/>
      <c r="T20" s="7"/>
      <c r="U20" s="7"/>
      <c r="V20" s="7"/>
    </row>
    <row r="21" spans="1:22" ht="16" customHeight="1">
      <c r="A21" s="7"/>
      <c r="B21" s="24"/>
      <c r="C21" s="78"/>
      <c r="D21" s="50"/>
      <c r="E21" s="128"/>
      <c r="F21" s="26"/>
      <c r="G21" s="18"/>
      <c r="H21" s="18"/>
      <c r="I21" s="128"/>
      <c r="J21" s="26"/>
      <c r="K21" s="18"/>
      <c r="L21" s="18"/>
      <c r="M21" s="128"/>
      <c r="N21" s="26"/>
      <c r="O21" s="19"/>
      <c r="P21" s="19"/>
      <c r="Q21" s="25"/>
      <c r="R21" s="8"/>
      <c r="S21" s="7"/>
      <c r="T21" s="7"/>
      <c r="U21" s="7"/>
      <c r="V21" s="7"/>
    </row>
    <row r="22" spans="1:22" ht="16" customHeight="1">
      <c r="A22" s="7"/>
      <c r="B22" s="24"/>
      <c r="C22" s="78" t="s">
        <v>8</v>
      </c>
      <c r="D22" s="50"/>
      <c r="E22" s="128">
        <f>SUM(E11:E20)</f>
        <v>0</v>
      </c>
      <c r="F22" s="26"/>
      <c r="G22" s="18"/>
      <c r="H22" s="18"/>
      <c r="I22" s="128">
        <f>SUM(I11:I20)</f>
        <v>0</v>
      </c>
      <c r="J22" s="26"/>
      <c r="K22" s="18"/>
      <c r="L22" s="18"/>
      <c r="M22" s="128">
        <f>SUM(M11:M20)</f>
        <v>0</v>
      </c>
      <c r="N22" s="26"/>
      <c r="O22" s="19"/>
      <c r="P22" s="19"/>
      <c r="Q22" s="25"/>
      <c r="R22" s="8"/>
      <c r="S22" s="7"/>
      <c r="T22" s="7"/>
      <c r="U22" s="7"/>
      <c r="V22" s="7"/>
    </row>
    <row r="23" spans="1:22" ht="16" customHeight="1" thickBot="1">
      <c r="A23" s="7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  <c r="R23" s="8"/>
      <c r="S23" s="7"/>
      <c r="T23" s="7"/>
      <c r="U23" s="7"/>
      <c r="V23" s="7"/>
    </row>
    <row r="24" spans="1:22" ht="16.5" customHeight="1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8"/>
      <c r="Q24" s="8"/>
      <c r="R24" s="8"/>
      <c r="S24" s="7"/>
      <c r="T24" s="7"/>
      <c r="U24" s="7"/>
      <c r="V24" s="7"/>
    </row>
    <row r="25" spans="1:22" ht="16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8"/>
      <c r="Q25" s="8"/>
      <c r="R25" s="8"/>
      <c r="S25" s="7"/>
      <c r="T25" s="7"/>
      <c r="U25" s="7"/>
      <c r="V25" s="7"/>
    </row>
    <row r="26" spans="1:22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8"/>
      <c r="S26" s="7"/>
      <c r="T26" s="7"/>
      <c r="U26" s="7"/>
      <c r="V26" s="7"/>
    </row>
    <row r="27" spans="1:22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8"/>
      <c r="S27" s="7"/>
      <c r="T27" s="7"/>
      <c r="U27" s="7"/>
      <c r="V27" s="7"/>
    </row>
    <row r="28" spans="1:22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  <c r="Q28" s="8"/>
      <c r="R28" s="8"/>
      <c r="S28" s="7"/>
      <c r="T28" s="7"/>
      <c r="U28" s="7"/>
      <c r="V28" s="7"/>
    </row>
    <row r="29" spans="1:2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8"/>
      <c r="Q29" s="8"/>
    </row>
    <row r="30" spans="1:2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8"/>
      <c r="Q30" s="8"/>
    </row>
  </sheetData>
  <sheetProtection password="C9C5" sheet="1" objects="1" scenarios="1" selectLockedCells="1"/>
  <mergeCells count="5">
    <mergeCell ref="C8:C9"/>
    <mergeCell ref="I7:K7"/>
    <mergeCell ref="M7:O7"/>
    <mergeCell ref="I9:K9"/>
    <mergeCell ref="M9:O9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8"/>
    <pageSetUpPr autoPageBreaks="0" fitToPage="1"/>
  </sheetPr>
  <dimension ref="A1:V237"/>
  <sheetViews>
    <sheetView showZeros="0" zoomScale="152" zoomScaleNormal="152" workbookViewId="0">
      <selection activeCell="C11" sqref="C11"/>
    </sheetView>
  </sheetViews>
  <sheetFormatPr baseColWidth="10" defaultRowHeight="13"/>
  <cols>
    <col min="1" max="2" width="2.6640625" customWidth="1"/>
    <col min="3" max="3" width="45.6640625" customWidth="1"/>
    <col min="4" max="4" width="3.6640625" customWidth="1"/>
    <col min="5" max="5" width="14.6640625" customWidth="1"/>
    <col min="6" max="6" width="1.6640625" customWidth="1"/>
    <col min="7" max="7" width="4.6640625" customWidth="1"/>
    <col min="8" max="8" width="1.6640625" customWidth="1"/>
    <col min="9" max="9" width="14.6640625" customWidth="1"/>
    <col min="10" max="10" width="1.6640625" customWidth="1"/>
    <col min="11" max="11" width="5.6640625" customWidth="1"/>
    <col min="12" max="12" width="2.6640625" customWidth="1"/>
    <col min="13" max="13" width="14.6640625" customWidth="1"/>
    <col min="14" max="14" width="1.6640625" customWidth="1"/>
    <col min="15" max="15" width="5.6640625" customWidth="1"/>
    <col min="16" max="16" width="1.6640625" customWidth="1"/>
    <col min="17" max="17" width="4.6640625" customWidth="1"/>
    <col min="18" max="18" width="1.5" customWidth="1"/>
    <col min="19" max="19" width="6.6640625" customWidth="1"/>
    <col min="20" max="21" width="8.83203125" customWidth="1"/>
    <col min="22" max="22" width="17.1640625" customWidth="1"/>
    <col min="23" max="256" width="8.83203125" customWidth="1"/>
  </cols>
  <sheetData>
    <row r="1" spans="1:22" ht="1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7"/>
      <c r="T1" s="7"/>
      <c r="U1" s="7"/>
      <c r="V1" s="7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7"/>
      <c r="T2" s="7"/>
      <c r="U2" s="7"/>
      <c r="V2" s="7"/>
    </row>
    <row r="3" spans="1:22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7"/>
      <c r="T3" s="7"/>
      <c r="U3" s="7"/>
      <c r="V3" s="7"/>
    </row>
    <row r="4" spans="1:22" ht="15.75" customHeight="1" thickTop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8"/>
      <c r="S4" s="7"/>
      <c r="T4" s="7"/>
      <c r="U4" s="7"/>
      <c r="V4" s="7"/>
    </row>
    <row r="5" spans="1:22" ht="15.75" customHeight="1">
      <c r="A5" s="7"/>
      <c r="B5" s="24"/>
      <c r="C5" s="80" t="s">
        <v>32</v>
      </c>
      <c r="D5" s="18"/>
      <c r="E5" s="20" t="s">
        <v>53</v>
      </c>
      <c r="F5" s="20"/>
      <c r="G5" s="62"/>
      <c r="H5" s="62"/>
      <c r="I5" s="359" t="s">
        <v>54</v>
      </c>
      <c r="J5" s="356"/>
      <c r="K5" s="356"/>
      <c r="L5" s="62"/>
      <c r="M5" s="359" t="s">
        <v>55</v>
      </c>
      <c r="N5" s="356"/>
      <c r="O5" s="356"/>
      <c r="P5" s="19"/>
      <c r="Q5" s="25"/>
      <c r="R5" s="8"/>
      <c r="S5" s="7"/>
      <c r="T5" s="7"/>
      <c r="U5" s="7"/>
      <c r="V5" s="7"/>
    </row>
    <row r="6" spans="1:22" ht="15.75" customHeight="1">
      <c r="A6" s="7"/>
      <c r="B6" s="24"/>
      <c r="C6" s="349" t="s">
        <v>149</v>
      </c>
      <c r="D6" s="19"/>
      <c r="E6" s="19"/>
      <c r="F6" s="19"/>
      <c r="G6" s="19"/>
      <c r="H6" s="19"/>
      <c r="I6" s="137"/>
      <c r="J6" s="137"/>
      <c r="K6" s="135"/>
      <c r="L6" s="19"/>
      <c r="M6" s="67"/>
      <c r="N6" s="67"/>
      <c r="O6" s="19"/>
      <c r="P6" s="19"/>
      <c r="Q6" s="25"/>
      <c r="R6" s="8"/>
      <c r="S6" s="7"/>
      <c r="T6" s="7"/>
      <c r="U6" s="7"/>
      <c r="V6" s="7"/>
    </row>
    <row r="7" spans="1:22" ht="15.75" customHeight="1">
      <c r="A7" s="7"/>
      <c r="B7" s="24"/>
      <c r="C7" s="374"/>
      <c r="D7" s="19"/>
      <c r="E7" s="18"/>
      <c r="F7" s="18"/>
      <c r="G7" s="19"/>
      <c r="H7" s="19"/>
      <c r="I7" s="352" t="s">
        <v>94</v>
      </c>
      <c r="J7" s="353"/>
      <c r="K7" s="353"/>
      <c r="L7" s="19"/>
      <c r="M7" s="352" t="s">
        <v>94</v>
      </c>
      <c r="N7" s="353"/>
      <c r="O7" s="353"/>
      <c r="P7" s="19"/>
      <c r="Q7" s="25"/>
      <c r="R7" s="8"/>
      <c r="S7" s="7"/>
      <c r="T7" s="7"/>
      <c r="U7" s="7"/>
      <c r="V7" s="7"/>
    </row>
    <row r="8" spans="1:22" ht="15.75" customHeight="1">
      <c r="A8" s="7"/>
      <c r="B8" s="24"/>
      <c r="C8" s="7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5"/>
      <c r="R8" s="8"/>
      <c r="S8" s="7"/>
      <c r="T8" s="7"/>
      <c r="U8" s="7"/>
      <c r="V8" s="7"/>
    </row>
    <row r="9" spans="1:22" ht="15.75" customHeight="1">
      <c r="A9" s="7"/>
      <c r="B9" s="24"/>
      <c r="C9" s="76" t="s">
        <v>33</v>
      </c>
      <c r="D9" s="50"/>
      <c r="E9" s="134">
        <v>0</v>
      </c>
      <c r="F9" s="26"/>
      <c r="G9" s="19"/>
      <c r="H9" s="19"/>
      <c r="I9" s="134">
        <f t="shared" ref="I9:I22" si="0">+E9*(1+($K9/100))</f>
        <v>0</v>
      </c>
      <c r="J9" s="26"/>
      <c r="K9" s="64">
        <v>0</v>
      </c>
      <c r="L9" s="19"/>
      <c r="M9" s="134">
        <f t="shared" ref="M9:M22" si="1">+I9*(1+($O9/100))</f>
        <v>0</v>
      </c>
      <c r="N9" s="26"/>
      <c r="O9" s="64">
        <v>0</v>
      </c>
      <c r="P9" s="4"/>
      <c r="Q9" s="25"/>
      <c r="R9" s="8"/>
      <c r="S9" s="7"/>
      <c r="T9" s="7"/>
      <c r="U9" s="7"/>
      <c r="V9" s="7"/>
    </row>
    <row r="10" spans="1:22" ht="15.75" customHeight="1">
      <c r="A10" s="7"/>
      <c r="B10" s="24"/>
      <c r="C10" s="76" t="s">
        <v>254</v>
      </c>
      <c r="D10" s="50"/>
      <c r="E10" s="134">
        <v>0</v>
      </c>
      <c r="F10" s="26"/>
      <c r="G10" s="18"/>
      <c r="H10" s="18"/>
      <c r="I10" s="134">
        <f t="shared" si="0"/>
        <v>0</v>
      </c>
      <c r="J10" s="26"/>
      <c r="K10" s="64">
        <v>0</v>
      </c>
      <c r="L10" s="19"/>
      <c r="M10" s="134">
        <f t="shared" si="1"/>
        <v>0</v>
      </c>
      <c r="N10" s="26"/>
      <c r="O10" s="64">
        <v>0</v>
      </c>
      <c r="P10" s="4"/>
      <c r="Q10" s="25"/>
      <c r="R10" s="8"/>
      <c r="S10" s="7"/>
      <c r="T10" s="7"/>
      <c r="U10" s="7"/>
      <c r="V10" s="7"/>
    </row>
    <row r="11" spans="1:22" ht="15.75" customHeight="1">
      <c r="A11" s="7"/>
      <c r="B11" s="24"/>
      <c r="C11" s="76" t="s">
        <v>34</v>
      </c>
      <c r="D11" s="50"/>
      <c r="E11" s="134">
        <v>0</v>
      </c>
      <c r="F11" s="26"/>
      <c r="G11" s="18"/>
      <c r="H11" s="18"/>
      <c r="I11" s="134">
        <f t="shared" si="0"/>
        <v>0</v>
      </c>
      <c r="J11" s="26"/>
      <c r="K11" s="64">
        <v>0</v>
      </c>
      <c r="L11" s="19"/>
      <c r="M11" s="134">
        <f t="shared" si="1"/>
        <v>0</v>
      </c>
      <c r="N11" s="26"/>
      <c r="O11" s="64">
        <v>0</v>
      </c>
      <c r="P11" s="4"/>
      <c r="Q11" s="25"/>
      <c r="R11" s="8"/>
      <c r="S11" s="7"/>
      <c r="T11" s="7"/>
      <c r="U11" s="7"/>
      <c r="V11" s="7"/>
    </row>
    <row r="12" spans="1:22" ht="15.75" customHeight="1">
      <c r="A12" s="7"/>
      <c r="B12" s="24"/>
      <c r="C12" s="83" t="s">
        <v>52</v>
      </c>
      <c r="D12" s="50"/>
      <c r="E12" s="134">
        <v>0</v>
      </c>
      <c r="F12" s="26"/>
      <c r="G12" s="18"/>
      <c r="H12" s="18"/>
      <c r="I12" s="134">
        <f t="shared" si="0"/>
        <v>0</v>
      </c>
      <c r="J12" s="26"/>
      <c r="K12" s="64">
        <v>0</v>
      </c>
      <c r="L12" s="19"/>
      <c r="M12" s="134">
        <f t="shared" si="1"/>
        <v>0</v>
      </c>
      <c r="N12" s="26"/>
      <c r="O12" s="64">
        <v>0</v>
      </c>
      <c r="P12" s="4"/>
      <c r="Q12" s="25"/>
      <c r="R12" s="8"/>
      <c r="S12" s="7"/>
      <c r="T12" s="7"/>
      <c r="U12" s="7"/>
      <c r="V12" s="7"/>
    </row>
    <row r="13" spans="1:22" ht="15.75" customHeight="1">
      <c r="A13" s="7"/>
      <c r="B13" s="24"/>
      <c r="C13" s="83" t="s">
        <v>255</v>
      </c>
      <c r="D13" s="50"/>
      <c r="E13" s="134">
        <v>0</v>
      </c>
      <c r="F13" s="26"/>
      <c r="G13" s="18"/>
      <c r="H13" s="18"/>
      <c r="I13" s="134">
        <f t="shared" si="0"/>
        <v>0</v>
      </c>
      <c r="J13" s="26"/>
      <c r="K13" s="64">
        <v>0</v>
      </c>
      <c r="L13" s="19"/>
      <c r="M13" s="134">
        <f t="shared" si="1"/>
        <v>0</v>
      </c>
      <c r="N13" s="26"/>
      <c r="O13" s="64">
        <v>0</v>
      </c>
      <c r="P13" s="4"/>
      <c r="Q13" s="25"/>
      <c r="R13" s="8"/>
      <c r="S13" s="7"/>
      <c r="T13" s="7"/>
      <c r="U13" s="7"/>
      <c r="V13" s="7"/>
    </row>
    <row r="14" spans="1:22" ht="15.75" customHeight="1">
      <c r="A14" s="7"/>
      <c r="B14" s="24"/>
      <c r="C14" s="76" t="s">
        <v>256</v>
      </c>
      <c r="D14" s="50"/>
      <c r="E14" s="134">
        <v>0</v>
      </c>
      <c r="F14" s="26"/>
      <c r="G14" s="18"/>
      <c r="H14" s="18"/>
      <c r="I14" s="134">
        <f t="shared" si="0"/>
        <v>0</v>
      </c>
      <c r="J14" s="26"/>
      <c r="K14" s="64">
        <v>0</v>
      </c>
      <c r="L14" s="19"/>
      <c r="M14" s="134">
        <f t="shared" si="1"/>
        <v>0</v>
      </c>
      <c r="N14" s="26"/>
      <c r="O14" s="64">
        <v>0</v>
      </c>
      <c r="P14" s="4"/>
      <c r="Q14" s="25"/>
      <c r="R14" s="8"/>
      <c r="S14" s="7"/>
      <c r="T14" s="7"/>
      <c r="U14" s="7"/>
      <c r="V14" s="7"/>
    </row>
    <row r="15" spans="1:22" ht="15.75" customHeight="1">
      <c r="A15" s="7"/>
      <c r="B15" s="24"/>
      <c r="C15" s="76" t="s">
        <v>257</v>
      </c>
      <c r="D15" s="50"/>
      <c r="E15" s="134">
        <v>0</v>
      </c>
      <c r="F15" s="26"/>
      <c r="G15" s="18"/>
      <c r="H15" s="18"/>
      <c r="I15" s="134">
        <f t="shared" si="0"/>
        <v>0</v>
      </c>
      <c r="J15" s="26"/>
      <c r="K15" s="64">
        <v>0</v>
      </c>
      <c r="L15" s="19"/>
      <c r="M15" s="134">
        <f t="shared" si="1"/>
        <v>0</v>
      </c>
      <c r="N15" s="26"/>
      <c r="O15" s="64">
        <v>0</v>
      </c>
      <c r="P15" s="4"/>
      <c r="Q15" s="25"/>
      <c r="R15" s="8"/>
      <c r="S15" s="7"/>
      <c r="T15" s="7"/>
      <c r="U15" s="7"/>
      <c r="V15" s="7"/>
    </row>
    <row r="16" spans="1:22" ht="15.75" customHeight="1">
      <c r="A16" s="7"/>
      <c r="B16" s="24"/>
      <c r="C16" s="76" t="s">
        <v>35</v>
      </c>
      <c r="D16" s="50"/>
      <c r="E16" s="134">
        <v>0</v>
      </c>
      <c r="F16" s="26"/>
      <c r="G16" s="18"/>
      <c r="H16" s="18"/>
      <c r="I16" s="134">
        <f t="shared" si="0"/>
        <v>0</v>
      </c>
      <c r="J16" s="26"/>
      <c r="K16" s="64">
        <v>0</v>
      </c>
      <c r="L16" s="19"/>
      <c r="M16" s="134">
        <f t="shared" si="1"/>
        <v>0</v>
      </c>
      <c r="N16" s="26"/>
      <c r="O16" s="64">
        <v>0</v>
      </c>
      <c r="P16" s="4"/>
      <c r="Q16" s="25"/>
      <c r="R16" s="8"/>
      <c r="S16" s="7"/>
      <c r="T16" s="7"/>
      <c r="U16" s="7"/>
      <c r="V16" s="7"/>
    </row>
    <row r="17" spans="1:22" ht="15.75" customHeight="1">
      <c r="A17" s="7"/>
      <c r="B17" s="24"/>
      <c r="C17" s="76" t="s">
        <v>258</v>
      </c>
      <c r="D17" s="50"/>
      <c r="E17" s="134">
        <v>0</v>
      </c>
      <c r="F17" s="26"/>
      <c r="G17" s="18"/>
      <c r="H17" s="18"/>
      <c r="I17" s="134">
        <f t="shared" si="0"/>
        <v>0</v>
      </c>
      <c r="J17" s="26"/>
      <c r="K17" s="64">
        <v>0</v>
      </c>
      <c r="L17" s="19"/>
      <c r="M17" s="134">
        <f t="shared" si="1"/>
        <v>0</v>
      </c>
      <c r="N17" s="26"/>
      <c r="O17" s="64">
        <v>0</v>
      </c>
      <c r="P17" s="4"/>
      <c r="Q17" s="25"/>
      <c r="R17" s="8"/>
      <c r="S17" s="7"/>
      <c r="T17" s="7"/>
      <c r="U17" s="7"/>
      <c r="V17" s="7"/>
    </row>
    <row r="18" spans="1:22" ht="15.75" customHeight="1">
      <c r="A18" s="7"/>
      <c r="B18" s="24"/>
      <c r="C18" s="76" t="s">
        <v>36</v>
      </c>
      <c r="D18" s="50"/>
      <c r="E18" s="134">
        <v>0</v>
      </c>
      <c r="F18" s="26"/>
      <c r="G18" s="18"/>
      <c r="H18" s="18"/>
      <c r="I18" s="134">
        <f t="shared" si="0"/>
        <v>0</v>
      </c>
      <c r="J18" s="26"/>
      <c r="K18" s="64">
        <v>0</v>
      </c>
      <c r="L18" s="19"/>
      <c r="M18" s="134">
        <f t="shared" si="1"/>
        <v>0</v>
      </c>
      <c r="N18" s="26"/>
      <c r="O18" s="64">
        <v>0</v>
      </c>
      <c r="P18" s="4"/>
      <c r="Q18" s="25"/>
      <c r="R18" s="8"/>
      <c r="S18" s="7"/>
      <c r="T18" s="7"/>
      <c r="U18" s="7"/>
      <c r="V18" s="7"/>
    </row>
    <row r="19" spans="1:22" ht="15.75" customHeight="1">
      <c r="A19" s="7"/>
      <c r="B19" s="24"/>
      <c r="C19" s="76" t="s">
        <v>259</v>
      </c>
      <c r="D19" s="50"/>
      <c r="E19" s="134">
        <v>0</v>
      </c>
      <c r="F19" s="26"/>
      <c r="G19" s="18"/>
      <c r="H19" s="18"/>
      <c r="I19" s="134">
        <f t="shared" si="0"/>
        <v>0</v>
      </c>
      <c r="J19" s="26"/>
      <c r="K19" s="64">
        <v>0</v>
      </c>
      <c r="L19" s="19"/>
      <c r="M19" s="134">
        <f t="shared" si="1"/>
        <v>0</v>
      </c>
      <c r="N19" s="26"/>
      <c r="O19" s="64">
        <v>0</v>
      </c>
      <c r="P19" s="4"/>
      <c r="Q19" s="25"/>
      <c r="R19" s="8"/>
      <c r="S19" s="7"/>
      <c r="T19" s="7"/>
      <c r="U19" s="7"/>
      <c r="V19" s="7"/>
    </row>
    <row r="20" spans="1:22" ht="15.75" customHeight="1">
      <c r="A20" s="7"/>
      <c r="B20" s="24"/>
      <c r="C20" s="76" t="s">
        <v>260</v>
      </c>
      <c r="D20" s="50"/>
      <c r="E20" s="134">
        <v>0</v>
      </c>
      <c r="F20" s="26"/>
      <c r="G20" s="18"/>
      <c r="H20" s="18"/>
      <c r="I20" s="134">
        <f t="shared" si="0"/>
        <v>0</v>
      </c>
      <c r="J20" s="26"/>
      <c r="K20" s="64">
        <v>0</v>
      </c>
      <c r="L20" s="19"/>
      <c r="M20" s="134">
        <f t="shared" si="1"/>
        <v>0</v>
      </c>
      <c r="N20" s="26"/>
      <c r="O20" s="64">
        <v>0</v>
      </c>
      <c r="P20" s="4"/>
      <c r="Q20" s="25"/>
      <c r="R20" s="8"/>
      <c r="S20" s="7"/>
      <c r="T20" s="7"/>
      <c r="U20" s="7"/>
      <c r="V20" s="7"/>
    </row>
    <row r="21" spans="1:22" ht="15.75" customHeight="1">
      <c r="A21" s="7"/>
      <c r="B21" s="24"/>
      <c r="C21" s="76"/>
      <c r="D21" s="50"/>
      <c r="E21" s="134">
        <v>0</v>
      </c>
      <c r="F21" s="26"/>
      <c r="G21" s="18"/>
      <c r="H21" s="18"/>
      <c r="I21" s="134">
        <f t="shared" si="0"/>
        <v>0</v>
      </c>
      <c r="J21" s="26"/>
      <c r="K21" s="64">
        <v>0</v>
      </c>
      <c r="L21" s="19"/>
      <c r="M21" s="134">
        <f t="shared" si="1"/>
        <v>0</v>
      </c>
      <c r="N21" s="26"/>
      <c r="O21" s="64">
        <v>0</v>
      </c>
      <c r="P21" s="4"/>
      <c r="Q21" s="25"/>
      <c r="R21" s="8"/>
      <c r="S21" s="7"/>
      <c r="T21" s="7"/>
      <c r="U21" s="7"/>
      <c r="V21" s="7"/>
    </row>
    <row r="22" spans="1:22" ht="15.75" customHeight="1">
      <c r="A22" s="7"/>
      <c r="B22" s="24"/>
      <c r="C22" s="76" t="s">
        <v>25</v>
      </c>
      <c r="D22" s="50"/>
      <c r="E22" s="134">
        <v>0</v>
      </c>
      <c r="F22" s="26"/>
      <c r="G22" s="18"/>
      <c r="H22" s="18"/>
      <c r="I22" s="134">
        <f t="shared" si="0"/>
        <v>0</v>
      </c>
      <c r="J22" s="26"/>
      <c r="K22" s="64">
        <v>0</v>
      </c>
      <c r="L22" s="19"/>
      <c r="M22" s="134">
        <f t="shared" si="1"/>
        <v>0</v>
      </c>
      <c r="N22" s="26"/>
      <c r="O22" s="64">
        <v>0</v>
      </c>
      <c r="P22" s="4"/>
      <c r="Q22" s="25"/>
      <c r="R22" s="8"/>
      <c r="S22" s="7"/>
      <c r="T22" s="7"/>
      <c r="U22" s="7"/>
      <c r="V22" s="7"/>
    </row>
    <row r="23" spans="1:22" ht="15.75" customHeight="1">
      <c r="A23" s="7"/>
      <c r="B23" s="24"/>
      <c r="C23" s="78"/>
      <c r="D23" s="50"/>
      <c r="E23" s="128"/>
      <c r="F23" s="26"/>
      <c r="G23" s="18"/>
      <c r="H23" s="18"/>
      <c r="I23" s="128"/>
      <c r="J23" s="26"/>
      <c r="K23" s="18"/>
      <c r="L23" s="18"/>
      <c r="M23" s="128"/>
      <c r="N23" s="26"/>
      <c r="O23" s="19"/>
      <c r="P23" s="19"/>
      <c r="Q23" s="25"/>
      <c r="R23" s="8"/>
      <c r="S23" s="7"/>
      <c r="T23" s="7"/>
      <c r="U23" s="7"/>
      <c r="V23" s="7"/>
    </row>
    <row r="24" spans="1:22" ht="15.75" customHeight="1">
      <c r="A24" s="7"/>
      <c r="B24" s="24"/>
      <c r="C24" s="78" t="s">
        <v>8</v>
      </c>
      <c r="D24" s="50"/>
      <c r="E24" s="128">
        <f>SUM(E9:E22)</f>
        <v>0</v>
      </c>
      <c r="F24" s="26"/>
      <c r="G24" s="18"/>
      <c r="H24" s="18"/>
      <c r="I24" s="128">
        <f>SUM(I9:I22)</f>
        <v>0</v>
      </c>
      <c r="J24" s="26"/>
      <c r="K24" s="18"/>
      <c r="L24" s="18"/>
      <c r="M24" s="128">
        <f>SUM(M9:M22)</f>
        <v>0</v>
      </c>
      <c r="N24" s="26"/>
      <c r="O24" s="19"/>
      <c r="P24" s="19"/>
      <c r="Q24" s="25"/>
      <c r="R24" s="8"/>
      <c r="S24" s="7"/>
      <c r="T24" s="7"/>
      <c r="U24" s="7"/>
      <c r="V24" s="7"/>
    </row>
    <row r="25" spans="1:22" ht="15.75" customHeight="1" thickBot="1">
      <c r="A25" s="7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  <c r="R25" s="8"/>
      <c r="S25" s="7"/>
      <c r="T25" s="7"/>
      <c r="U25" s="7"/>
      <c r="V25" s="7"/>
    </row>
    <row r="26" spans="1:22" ht="15.75" customHeight="1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8"/>
      <c r="S26" s="7"/>
      <c r="T26" s="7"/>
      <c r="U26" s="7"/>
      <c r="V26" s="7"/>
    </row>
    <row r="27" spans="1:22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8"/>
      <c r="S27" s="7"/>
      <c r="T27" s="7"/>
      <c r="U27" s="7"/>
      <c r="V27" s="7"/>
    </row>
    <row r="28" spans="1:22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  <c r="Q28" s="8"/>
      <c r="R28" s="8"/>
      <c r="S28" s="7"/>
      <c r="T28" s="7"/>
      <c r="U28" s="7"/>
      <c r="V28" s="7"/>
    </row>
    <row r="29" spans="1:2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8"/>
      <c r="Q29" s="8"/>
      <c r="R29" s="63"/>
      <c r="S29" s="63"/>
      <c r="T29" s="63"/>
      <c r="U29" s="63"/>
      <c r="V29" s="63"/>
    </row>
    <row r="30" spans="1:2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8"/>
      <c r="Q30" s="8"/>
      <c r="R30" s="63"/>
      <c r="S30" s="63"/>
      <c r="T30" s="63"/>
      <c r="U30" s="63"/>
      <c r="V30" s="63"/>
    </row>
    <row r="31" spans="1:22">
      <c r="A31" s="7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4"/>
      <c r="P31" s="74"/>
      <c r="Q31" s="74"/>
      <c r="R31" s="63"/>
      <c r="S31" s="63"/>
      <c r="T31" s="63"/>
      <c r="U31" s="63"/>
      <c r="V31" s="63"/>
    </row>
    <row r="32" spans="1:22">
      <c r="A32" s="7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74"/>
      <c r="P32" s="74"/>
      <c r="Q32" s="74"/>
      <c r="R32" s="63"/>
      <c r="S32" s="63"/>
      <c r="T32" s="63"/>
      <c r="U32" s="63"/>
      <c r="V32" s="63"/>
    </row>
    <row r="33" spans="1:22">
      <c r="A33" s="7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74"/>
      <c r="P33" s="74"/>
      <c r="Q33" s="74"/>
      <c r="R33" s="63"/>
      <c r="S33" s="63"/>
      <c r="T33" s="63"/>
      <c r="U33" s="63"/>
      <c r="V33" s="63"/>
    </row>
    <row r="34" spans="1:22">
      <c r="A34" s="7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4"/>
      <c r="P34" s="74"/>
      <c r="Q34" s="74"/>
      <c r="R34" s="63"/>
      <c r="S34" s="63"/>
      <c r="T34" s="63"/>
      <c r="U34" s="63"/>
      <c r="V34" s="63"/>
    </row>
    <row r="35" spans="1:22">
      <c r="A35" s="7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74"/>
      <c r="P35" s="74"/>
      <c r="Q35" s="74"/>
      <c r="R35" s="63"/>
      <c r="S35" s="63"/>
      <c r="T35" s="63"/>
      <c r="U35" s="63"/>
      <c r="V35" s="63"/>
    </row>
    <row r="36" spans="1:22">
      <c r="A36" s="7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74"/>
      <c r="P36" s="74"/>
      <c r="Q36" s="74"/>
      <c r="R36" s="63"/>
      <c r="S36" s="63"/>
      <c r="T36" s="63"/>
      <c r="U36" s="63"/>
      <c r="V36" s="63"/>
    </row>
    <row r="37" spans="1:22">
      <c r="A37" s="7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74"/>
      <c r="P37" s="74"/>
      <c r="Q37" s="74"/>
      <c r="R37" s="63"/>
      <c r="S37" s="63"/>
      <c r="T37" s="63"/>
      <c r="U37" s="63"/>
      <c r="V37" s="63"/>
    </row>
    <row r="38" spans="1:22">
      <c r="A38" s="7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74"/>
      <c r="P38" s="74"/>
      <c r="Q38" s="74"/>
      <c r="R38" s="63"/>
      <c r="S38" s="63"/>
      <c r="T38" s="63"/>
      <c r="U38" s="63"/>
      <c r="V38" s="63"/>
    </row>
    <row r="39" spans="1:22">
      <c r="A39" s="7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74"/>
      <c r="P39" s="74"/>
      <c r="Q39" s="74"/>
      <c r="R39" s="63"/>
      <c r="S39" s="63"/>
      <c r="T39" s="63"/>
      <c r="U39" s="63"/>
      <c r="V39" s="63"/>
    </row>
    <row r="40" spans="1:22">
      <c r="A40" s="7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74"/>
      <c r="P40" s="74"/>
      <c r="Q40" s="74"/>
      <c r="R40" s="63"/>
      <c r="S40" s="63"/>
      <c r="T40" s="63"/>
      <c r="U40" s="63"/>
      <c r="V40" s="63"/>
    </row>
    <row r="41" spans="1:22">
      <c r="A41" s="7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74"/>
      <c r="P41" s="74"/>
      <c r="Q41" s="74"/>
      <c r="R41" s="63"/>
      <c r="S41" s="63"/>
      <c r="T41" s="63"/>
      <c r="U41" s="63"/>
      <c r="V41" s="63"/>
    </row>
    <row r="42" spans="1:22">
      <c r="A42" s="7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74"/>
      <c r="P42" s="74"/>
      <c r="Q42" s="74"/>
      <c r="R42" s="63"/>
      <c r="S42" s="63"/>
      <c r="T42" s="63"/>
      <c r="U42" s="63"/>
      <c r="V42" s="63"/>
    </row>
    <row r="43" spans="1:22">
      <c r="A43" s="7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74"/>
      <c r="P43" s="74"/>
      <c r="Q43" s="74"/>
      <c r="R43" s="63"/>
      <c r="S43" s="63"/>
      <c r="T43" s="63"/>
      <c r="U43" s="63"/>
      <c r="V43" s="63"/>
    </row>
    <row r="44" spans="1:22">
      <c r="A44" s="7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74"/>
      <c r="P44" s="74"/>
      <c r="Q44" s="74"/>
      <c r="R44" s="63"/>
      <c r="S44" s="63"/>
      <c r="T44" s="63"/>
      <c r="U44" s="63"/>
      <c r="V44" s="63"/>
    </row>
    <row r="45" spans="1:22">
      <c r="A45" s="7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74"/>
      <c r="P45" s="74"/>
      <c r="Q45" s="74"/>
      <c r="R45" s="63"/>
      <c r="S45" s="63"/>
      <c r="T45" s="63"/>
      <c r="U45" s="63"/>
      <c r="V45" s="63"/>
    </row>
    <row r="46" spans="1:22">
      <c r="A46" s="7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74"/>
      <c r="P46" s="74"/>
      <c r="Q46" s="74"/>
      <c r="R46" s="63"/>
      <c r="S46" s="63"/>
      <c r="T46" s="63"/>
      <c r="U46" s="63"/>
      <c r="V46" s="63"/>
    </row>
    <row r="47" spans="1:22">
      <c r="A47" s="7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74"/>
      <c r="P47" s="74"/>
      <c r="Q47" s="74"/>
      <c r="R47" s="63"/>
      <c r="S47" s="63"/>
      <c r="T47" s="63"/>
      <c r="U47" s="63"/>
      <c r="V47" s="63"/>
    </row>
    <row r="48" spans="1:22">
      <c r="A48" s="7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74"/>
      <c r="P48" s="74"/>
      <c r="Q48" s="74"/>
      <c r="R48" s="63"/>
      <c r="S48" s="63"/>
      <c r="T48" s="63"/>
      <c r="U48" s="63"/>
      <c r="V48" s="63"/>
    </row>
    <row r="49" spans="1:22">
      <c r="A49" s="7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74"/>
      <c r="P49" s="74"/>
      <c r="Q49" s="74"/>
      <c r="R49" s="63"/>
      <c r="S49" s="63"/>
      <c r="T49" s="63"/>
      <c r="U49" s="63"/>
      <c r="V49" s="63"/>
    </row>
    <row r="50" spans="1:22">
      <c r="A50" s="7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74"/>
      <c r="P50" s="74"/>
      <c r="Q50" s="74"/>
      <c r="R50" s="63"/>
      <c r="S50" s="63"/>
      <c r="T50" s="63"/>
      <c r="U50" s="63"/>
      <c r="V50" s="63"/>
    </row>
    <row r="51" spans="1:22">
      <c r="A51" s="7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74"/>
      <c r="P51" s="74"/>
      <c r="Q51" s="74"/>
      <c r="R51" s="63"/>
      <c r="S51" s="63"/>
      <c r="T51" s="63"/>
      <c r="U51" s="63"/>
      <c r="V51" s="63"/>
    </row>
    <row r="52" spans="1:22">
      <c r="A52" s="7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74"/>
      <c r="P52" s="74"/>
      <c r="Q52" s="74"/>
      <c r="R52" s="63"/>
      <c r="S52" s="63"/>
      <c r="T52" s="63"/>
      <c r="U52" s="63"/>
      <c r="V52" s="63"/>
    </row>
    <row r="53" spans="1:22">
      <c r="A53" s="7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74"/>
      <c r="P53" s="74"/>
      <c r="Q53" s="74"/>
      <c r="R53" s="63"/>
      <c r="S53" s="63"/>
      <c r="T53" s="63"/>
      <c r="U53" s="63"/>
      <c r="V53" s="63"/>
    </row>
    <row r="54" spans="1:22">
      <c r="A54" s="7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74"/>
      <c r="P54" s="74"/>
      <c r="Q54" s="74"/>
      <c r="R54" s="63"/>
      <c r="S54" s="63"/>
      <c r="T54" s="63"/>
      <c r="U54" s="63"/>
      <c r="V54" s="63"/>
    </row>
    <row r="55" spans="1:22">
      <c r="A55" s="7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74"/>
      <c r="P55" s="74"/>
      <c r="Q55" s="74"/>
      <c r="R55" s="63"/>
      <c r="S55" s="63"/>
      <c r="T55" s="63"/>
      <c r="U55" s="63"/>
      <c r="V55" s="63"/>
    </row>
    <row r="56" spans="1:22">
      <c r="A56" s="7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74"/>
      <c r="P56" s="74"/>
      <c r="Q56" s="74"/>
      <c r="R56" s="63"/>
      <c r="S56" s="63"/>
      <c r="T56" s="63"/>
      <c r="U56" s="63"/>
      <c r="V56" s="63"/>
    </row>
    <row r="57" spans="1:22">
      <c r="A57" s="7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74"/>
      <c r="P57" s="74"/>
      <c r="Q57" s="74"/>
      <c r="R57" s="63"/>
      <c r="S57" s="63"/>
      <c r="T57" s="63"/>
      <c r="U57" s="63"/>
      <c r="V57" s="63"/>
    </row>
    <row r="58" spans="1:22">
      <c r="A58" s="7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74"/>
      <c r="P58" s="74"/>
      <c r="Q58" s="74"/>
      <c r="R58" s="63"/>
      <c r="S58" s="63"/>
      <c r="T58" s="63"/>
      <c r="U58" s="63"/>
      <c r="V58" s="63"/>
    </row>
    <row r="59" spans="1:22">
      <c r="A59" s="7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74"/>
      <c r="P59" s="74"/>
      <c r="Q59" s="74"/>
      <c r="R59" s="63"/>
      <c r="S59" s="63"/>
      <c r="T59" s="63"/>
      <c r="U59" s="63"/>
      <c r="V59" s="63"/>
    </row>
    <row r="60" spans="1:22">
      <c r="A60" s="7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74"/>
      <c r="P60" s="74"/>
      <c r="Q60" s="74"/>
      <c r="R60" s="63"/>
      <c r="S60" s="63"/>
      <c r="T60" s="63"/>
      <c r="U60" s="63"/>
      <c r="V60" s="63"/>
    </row>
    <row r="61" spans="1:22">
      <c r="A61" s="7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74"/>
      <c r="P61" s="74"/>
      <c r="Q61" s="74"/>
      <c r="R61" s="63"/>
      <c r="S61" s="63"/>
      <c r="T61" s="63"/>
      <c r="U61" s="63"/>
      <c r="V61" s="63"/>
    </row>
    <row r="62" spans="1:22">
      <c r="A62" s="7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74"/>
      <c r="P62" s="74"/>
      <c r="Q62" s="74"/>
      <c r="R62" s="63"/>
      <c r="S62" s="63"/>
      <c r="T62" s="63"/>
      <c r="U62" s="63"/>
      <c r="V62" s="63"/>
    </row>
    <row r="63" spans="1:22">
      <c r="A63" s="7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74"/>
      <c r="P63" s="74"/>
      <c r="Q63" s="74"/>
      <c r="R63" s="63"/>
      <c r="S63" s="63"/>
      <c r="T63" s="63"/>
      <c r="U63" s="63"/>
      <c r="V63" s="63"/>
    </row>
    <row r="64" spans="1:22">
      <c r="A64" s="7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74"/>
      <c r="P64" s="74"/>
      <c r="Q64" s="74"/>
      <c r="R64" s="63"/>
      <c r="S64" s="63"/>
      <c r="T64" s="63"/>
      <c r="U64" s="63"/>
      <c r="V64" s="63"/>
    </row>
    <row r="65" spans="1:22">
      <c r="A65" s="7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74"/>
      <c r="P65" s="74"/>
      <c r="Q65" s="74"/>
      <c r="R65" s="63"/>
      <c r="S65" s="63"/>
      <c r="T65" s="63"/>
      <c r="U65" s="63"/>
      <c r="V65" s="63"/>
    </row>
    <row r="66" spans="1:22">
      <c r="A66" s="7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74"/>
      <c r="P66" s="74"/>
      <c r="Q66" s="74"/>
      <c r="R66" s="63"/>
      <c r="S66" s="63"/>
      <c r="T66" s="63"/>
      <c r="U66" s="63"/>
      <c r="V66" s="63"/>
    </row>
    <row r="67" spans="1:22">
      <c r="A67" s="7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74"/>
      <c r="P67" s="74"/>
      <c r="Q67" s="74"/>
      <c r="R67" s="63"/>
      <c r="S67" s="63"/>
      <c r="T67" s="63"/>
      <c r="U67" s="63"/>
      <c r="V67" s="63"/>
    </row>
    <row r="68" spans="1:22">
      <c r="A68" s="7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74"/>
      <c r="P68" s="74"/>
      <c r="Q68" s="74"/>
      <c r="R68" s="63"/>
      <c r="S68" s="63"/>
      <c r="T68" s="63"/>
      <c r="U68" s="63"/>
      <c r="V68" s="63"/>
    </row>
    <row r="69" spans="1:22">
      <c r="A69" s="7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74"/>
      <c r="P69" s="74"/>
      <c r="Q69" s="74"/>
      <c r="R69" s="63"/>
      <c r="S69" s="63"/>
      <c r="T69" s="63"/>
      <c r="U69" s="63"/>
      <c r="V69" s="63"/>
    </row>
    <row r="70" spans="1:22">
      <c r="A70" s="7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74"/>
      <c r="P70" s="74"/>
      <c r="Q70" s="74"/>
      <c r="R70" s="63"/>
      <c r="S70" s="63"/>
      <c r="T70" s="63"/>
      <c r="U70" s="63"/>
      <c r="V70" s="63"/>
    </row>
    <row r="71" spans="1:22">
      <c r="A71" s="7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74"/>
      <c r="P71" s="74"/>
      <c r="Q71" s="74"/>
      <c r="R71" s="63"/>
      <c r="S71" s="63"/>
      <c r="T71" s="63"/>
      <c r="U71" s="63"/>
      <c r="V71" s="63"/>
    </row>
    <row r="72" spans="1:22">
      <c r="A72" s="7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74"/>
      <c r="P72" s="74"/>
      <c r="Q72" s="74"/>
      <c r="R72" s="63"/>
      <c r="S72" s="63"/>
      <c r="T72" s="63"/>
      <c r="U72" s="63"/>
      <c r="V72" s="63"/>
    </row>
    <row r="73" spans="1:22">
      <c r="A73" s="7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4"/>
      <c r="P73" s="74"/>
      <c r="Q73" s="74"/>
      <c r="R73" s="63"/>
      <c r="S73" s="63"/>
      <c r="T73" s="63"/>
      <c r="U73" s="63"/>
      <c r="V73" s="63"/>
    </row>
    <row r="74" spans="1:22">
      <c r="A74" s="7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4"/>
      <c r="P74" s="74"/>
      <c r="Q74" s="74"/>
      <c r="R74" s="63"/>
      <c r="S74" s="63"/>
      <c r="T74" s="63"/>
      <c r="U74" s="63"/>
      <c r="V74" s="63"/>
    </row>
    <row r="75" spans="1:22">
      <c r="A75" s="7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4"/>
      <c r="P75" s="74"/>
      <c r="Q75" s="74"/>
      <c r="R75" s="63"/>
      <c r="S75" s="63"/>
      <c r="T75" s="63"/>
      <c r="U75" s="63"/>
      <c r="V75" s="63"/>
    </row>
    <row r="76" spans="1:22">
      <c r="A76" s="7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74"/>
      <c r="P76" s="74"/>
      <c r="Q76" s="74"/>
      <c r="R76" s="63"/>
      <c r="S76" s="63"/>
      <c r="T76" s="63"/>
      <c r="U76" s="63"/>
      <c r="V76" s="63"/>
    </row>
    <row r="77" spans="1:22">
      <c r="A77" s="7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74"/>
      <c r="P77" s="74"/>
      <c r="Q77" s="74"/>
      <c r="R77" s="63"/>
      <c r="S77" s="63"/>
      <c r="T77" s="63"/>
      <c r="U77" s="63"/>
      <c r="V77" s="63"/>
    </row>
    <row r="78" spans="1:22">
      <c r="A78" s="7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4"/>
      <c r="P78" s="74"/>
      <c r="Q78" s="74"/>
      <c r="R78" s="63"/>
      <c r="S78" s="63"/>
      <c r="T78" s="63"/>
      <c r="U78" s="63"/>
      <c r="V78" s="63"/>
    </row>
    <row r="79" spans="1:22">
      <c r="A79" s="7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4"/>
      <c r="P79" s="74"/>
      <c r="Q79" s="74"/>
      <c r="R79" s="63"/>
      <c r="S79" s="63"/>
      <c r="T79" s="63"/>
      <c r="U79" s="63"/>
      <c r="V79" s="63"/>
    </row>
    <row r="80" spans="1:22">
      <c r="A80" s="7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4"/>
      <c r="P80" s="74"/>
      <c r="Q80" s="74"/>
      <c r="R80" s="63"/>
      <c r="S80" s="63"/>
      <c r="T80" s="63"/>
      <c r="U80" s="63"/>
      <c r="V80" s="63"/>
    </row>
    <row r="81" spans="1:22">
      <c r="A81" s="7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4"/>
      <c r="P81" s="74"/>
      <c r="Q81" s="74"/>
      <c r="R81" s="63"/>
      <c r="S81" s="63"/>
      <c r="T81" s="63"/>
      <c r="U81" s="63"/>
      <c r="V81" s="63"/>
    </row>
    <row r="82" spans="1:22">
      <c r="A82" s="7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4"/>
      <c r="P82" s="74"/>
      <c r="Q82" s="74"/>
      <c r="R82" s="63"/>
      <c r="S82" s="63"/>
      <c r="T82" s="63"/>
      <c r="U82" s="63"/>
      <c r="V82" s="63"/>
    </row>
    <row r="83" spans="1:22">
      <c r="A83" s="7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4"/>
      <c r="P83" s="74"/>
      <c r="Q83" s="74"/>
      <c r="R83" s="63"/>
      <c r="S83" s="63"/>
      <c r="T83" s="63"/>
      <c r="U83" s="63"/>
      <c r="V83" s="63"/>
    </row>
    <row r="84" spans="1:22">
      <c r="A84" s="7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4"/>
      <c r="P84" s="74"/>
      <c r="Q84" s="74"/>
      <c r="R84" s="63"/>
      <c r="S84" s="63"/>
      <c r="T84" s="63"/>
      <c r="U84" s="63"/>
      <c r="V84" s="63"/>
    </row>
    <row r="85" spans="1:22">
      <c r="A85" s="7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4"/>
      <c r="P85" s="74"/>
      <c r="Q85" s="74"/>
      <c r="R85" s="63"/>
      <c r="S85" s="63"/>
      <c r="T85" s="63"/>
      <c r="U85" s="63"/>
      <c r="V85" s="63"/>
    </row>
    <row r="86" spans="1:22">
      <c r="A86" s="7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4"/>
      <c r="P86" s="74"/>
      <c r="Q86" s="74"/>
      <c r="R86" s="63"/>
      <c r="S86" s="63"/>
      <c r="T86" s="63"/>
      <c r="U86" s="63"/>
      <c r="V86" s="63"/>
    </row>
    <row r="87" spans="1:22">
      <c r="A87" s="7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4"/>
      <c r="P87" s="74"/>
      <c r="Q87" s="74"/>
      <c r="R87" s="63"/>
      <c r="S87" s="63"/>
      <c r="T87" s="63"/>
      <c r="U87" s="63"/>
      <c r="V87" s="63"/>
    </row>
    <row r="88" spans="1:22">
      <c r="A88" s="7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4"/>
      <c r="P88" s="74"/>
      <c r="Q88" s="74"/>
      <c r="R88" s="63"/>
      <c r="S88" s="63"/>
      <c r="T88" s="63"/>
      <c r="U88" s="63"/>
      <c r="V88" s="63"/>
    </row>
    <row r="89" spans="1:22">
      <c r="A89" s="7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4"/>
      <c r="P89" s="74"/>
      <c r="Q89" s="74"/>
      <c r="R89" s="63"/>
      <c r="S89" s="63"/>
      <c r="T89" s="63"/>
      <c r="U89" s="63"/>
      <c r="V89" s="63"/>
    </row>
    <row r="90" spans="1:22">
      <c r="A90" s="7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4"/>
      <c r="P90" s="74"/>
      <c r="Q90" s="74"/>
      <c r="R90" s="63"/>
      <c r="S90" s="63"/>
      <c r="T90" s="63"/>
      <c r="U90" s="63"/>
      <c r="V90" s="63"/>
    </row>
    <row r="91" spans="1:22">
      <c r="A91" s="7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4"/>
      <c r="P91" s="74"/>
      <c r="Q91" s="74"/>
      <c r="R91" s="63"/>
      <c r="S91" s="63"/>
      <c r="T91" s="63"/>
      <c r="U91" s="63"/>
      <c r="V91" s="63"/>
    </row>
    <row r="92" spans="1:22">
      <c r="A92" s="7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74"/>
      <c r="P92" s="74"/>
      <c r="Q92" s="74"/>
      <c r="R92" s="63"/>
      <c r="S92" s="63"/>
      <c r="T92" s="63"/>
      <c r="U92" s="63"/>
      <c r="V92" s="63"/>
    </row>
    <row r="93" spans="1:22">
      <c r="A93" s="7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74"/>
      <c r="P93" s="74"/>
      <c r="Q93" s="74"/>
      <c r="R93" s="63"/>
      <c r="S93" s="63"/>
      <c r="T93" s="63"/>
      <c r="U93" s="63"/>
      <c r="V93" s="63"/>
    </row>
    <row r="94" spans="1:22">
      <c r="A94" s="7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74"/>
      <c r="P94" s="74"/>
      <c r="Q94" s="74"/>
      <c r="R94" s="63"/>
      <c r="S94" s="63"/>
      <c r="T94" s="63"/>
      <c r="U94" s="63"/>
      <c r="V94" s="63"/>
    </row>
    <row r="95" spans="1:22">
      <c r="A95" s="7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74"/>
      <c r="P95" s="74"/>
      <c r="Q95" s="74"/>
      <c r="R95" s="63"/>
      <c r="S95" s="63"/>
      <c r="T95" s="63"/>
      <c r="U95" s="63"/>
      <c r="V95" s="63"/>
    </row>
    <row r="96" spans="1:22">
      <c r="A96" s="7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74"/>
      <c r="P96" s="74"/>
      <c r="Q96" s="74"/>
      <c r="R96" s="63"/>
      <c r="S96" s="63"/>
      <c r="T96" s="63"/>
      <c r="U96" s="63"/>
      <c r="V96" s="63"/>
    </row>
    <row r="97" spans="1:22">
      <c r="A97" s="7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74"/>
      <c r="P97" s="74"/>
      <c r="Q97" s="74"/>
      <c r="R97" s="63"/>
      <c r="S97" s="63"/>
      <c r="T97" s="63"/>
      <c r="U97" s="63"/>
      <c r="V97" s="63"/>
    </row>
    <row r="98" spans="1:22">
      <c r="A98" s="7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74"/>
      <c r="P98" s="74"/>
      <c r="Q98" s="74"/>
      <c r="R98" s="63"/>
      <c r="S98" s="63"/>
      <c r="T98" s="63"/>
      <c r="U98" s="63"/>
      <c r="V98" s="63"/>
    </row>
    <row r="99" spans="1:22">
      <c r="A99" s="7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74"/>
      <c r="P99" s="74"/>
      <c r="Q99" s="74"/>
      <c r="R99" s="63"/>
      <c r="S99" s="63"/>
      <c r="T99" s="63"/>
      <c r="U99" s="63"/>
      <c r="V99" s="63"/>
    </row>
    <row r="100" spans="1:22">
      <c r="A100" s="7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74"/>
      <c r="P100" s="74"/>
      <c r="Q100" s="74"/>
      <c r="R100" s="63"/>
      <c r="S100" s="63"/>
      <c r="T100" s="63"/>
      <c r="U100" s="63"/>
      <c r="V100" s="63"/>
    </row>
    <row r="101" spans="1:22">
      <c r="A101" s="7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74"/>
      <c r="P101" s="74"/>
      <c r="Q101" s="74"/>
      <c r="R101" s="63"/>
      <c r="S101" s="63"/>
      <c r="T101" s="63"/>
      <c r="U101" s="63"/>
      <c r="V101" s="63"/>
    </row>
    <row r="102" spans="1:22">
      <c r="A102" s="7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74"/>
      <c r="P102" s="74"/>
      <c r="Q102" s="74"/>
      <c r="R102" s="63"/>
      <c r="S102" s="63"/>
      <c r="T102" s="63"/>
      <c r="U102" s="63"/>
      <c r="V102" s="63"/>
    </row>
    <row r="103" spans="1:22">
      <c r="A103" s="7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74"/>
      <c r="P103" s="74"/>
      <c r="Q103" s="74"/>
      <c r="R103" s="63"/>
      <c r="S103" s="63"/>
      <c r="T103" s="63"/>
      <c r="U103" s="63"/>
      <c r="V103" s="63"/>
    </row>
    <row r="104" spans="1:22">
      <c r="A104" s="7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74"/>
      <c r="P104" s="74"/>
      <c r="Q104" s="74"/>
      <c r="R104" s="63"/>
      <c r="S104" s="63"/>
      <c r="T104" s="63"/>
      <c r="U104" s="63"/>
      <c r="V104" s="63"/>
    </row>
    <row r="105" spans="1:22">
      <c r="A105" s="7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74"/>
      <c r="P105" s="74"/>
      <c r="Q105" s="74"/>
      <c r="R105" s="63"/>
      <c r="S105" s="63"/>
      <c r="T105" s="63"/>
      <c r="U105" s="63"/>
      <c r="V105" s="63"/>
    </row>
    <row r="106" spans="1:22">
      <c r="A106" s="7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74"/>
      <c r="P106" s="74"/>
      <c r="Q106" s="74"/>
      <c r="R106" s="63"/>
      <c r="S106" s="63"/>
      <c r="T106" s="63"/>
      <c r="U106" s="63"/>
      <c r="V106" s="63"/>
    </row>
    <row r="107" spans="1:22">
      <c r="A107" s="7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74"/>
      <c r="P107" s="74"/>
      <c r="Q107" s="74"/>
      <c r="R107" s="63"/>
      <c r="S107" s="63"/>
      <c r="T107" s="63"/>
      <c r="U107" s="63"/>
      <c r="V107" s="63"/>
    </row>
    <row r="108" spans="1:22">
      <c r="A108" s="7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74"/>
      <c r="P108" s="74"/>
      <c r="Q108" s="74"/>
      <c r="R108" s="63"/>
      <c r="S108" s="63"/>
      <c r="T108" s="63"/>
      <c r="U108" s="63"/>
      <c r="V108" s="63"/>
    </row>
    <row r="109" spans="1:22">
      <c r="A109" s="7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74"/>
      <c r="P109" s="74"/>
      <c r="Q109" s="74"/>
      <c r="R109" s="63"/>
      <c r="S109" s="63"/>
      <c r="T109" s="63"/>
      <c r="U109" s="63"/>
      <c r="V109" s="63"/>
    </row>
    <row r="110" spans="1:22">
      <c r="A110" s="7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74"/>
      <c r="P110" s="74"/>
      <c r="Q110" s="74"/>
      <c r="R110" s="63"/>
      <c r="S110" s="63"/>
      <c r="T110" s="63"/>
      <c r="U110" s="63"/>
      <c r="V110" s="63"/>
    </row>
    <row r="111" spans="1:22">
      <c r="A111" s="7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74"/>
      <c r="P111" s="74"/>
      <c r="Q111" s="74"/>
      <c r="R111" s="63"/>
      <c r="S111" s="63"/>
      <c r="T111" s="63"/>
      <c r="U111" s="63"/>
      <c r="V111" s="63"/>
    </row>
    <row r="112" spans="1:22">
      <c r="A112" s="7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74"/>
      <c r="P112" s="74"/>
      <c r="Q112" s="74"/>
      <c r="R112" s="63"/>
      <c r="S112" s="63"/>
      <c r="T112" s="63"/>
      <c r="U112" s="63"/>
      <c r="V112" s="63"/>
    </row>
    <row r="113" spans="1:22">
      <c r="A113" s="7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74"/>
      <c r="P113" s="74"/>
      <c r="Q113" s="74"/>
      <c r="R113" s="63"/>
      <c r="S113" s="63"/>
      <c r="T113" s="63"/>
      <c r="U113" s="63"/>
      <c r="V113" s="63"/>
    </row>
    <row r="114" spans="1:22">
      <c r="A114" s="7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74"/>
      <c r="P114" s="74"/>
      <c r="Q114" s="74"/>
      <c r="R114" s="63"/>
      <c r="S114" s="63"/>
      <c r="T114" s="63"/>
      <c r="U114" s="63"/>
      <c r="V114" s="63"/>
    </row>
    <row r="115" spans="1:22">
      <c r="A115" s="7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74"/>
      <c r="P115" s="74"/>
      <c r="Q115" s="74"/>
      <c r="R115" s="63"/>
      <c r="S115" s="63"/>
      <c r="T115" s="63"/>
      <c r="U115" s="63"/>
      <c r="V115" s="63"/>
    </row>
    <row r="116" spans="1:22">
      <c r="A116" s="7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74"/>
      <c r="P116" s="74"/>
      <c r="Q116" s="74"/>
      <c r="R116" s="63"/>
      <c r="S116" s="63"/>
      <c r="T116" s="63"/>
      <c r="U116" s="63"/>
      <c r="V116" s="63"/>
    </row>
    <row r="117" spans="1:22">
      <c r="A117" s="7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74"/>
      <c r="P117" s="74"/>
      <c r="Q117" s="74"/>
      <c r="R117" s="63"/>
      <c r="S117" s="63"/>
      <c r="T117" s="63"/>
      <c r="U117" s="63"/>
      <c r="V117" s="63"/>
    </row>
    <row r="118" spans="1:22">
      <c r="A118" s="2"/>
      <c r="O118" s="3"/>
      <c r="P118" s="3"/>
      <c r="Q118" s="3"/>
    </row>
    <row r="119" spans="1:22">
      <c r="A119" s="2"/>
      <c r="O119" s="3"/>
      <c r="P119" s="3"/>
      <c r="Q119" s="3"/>
    </row>
    <row r="120" spans="1:22">
      <c r="A120" s="2"/>
      <c r="O120" s="3"/>
      <c r="P120" s="3"/>
      <c r="Q120" s="3"/>
    </row>
    <row r="121" spans="1:22">
      <c r="A121" s="2"/>
      <c r="O121" s="3"/>
      <c r="P121" s="3"/>
      <c r="Q121" s="3"/>
    </row>
    <row r="122" spans="1:22">
      <c r="A122" s="2"/>
      <c r="O122" s="3"/>
      <c r="P122" s="3"/>
      <c r="Q122" s="3"/>
    </row>
    <row r="123" spans="1:22">
      <c r="A123" s="2"/>
      <c r="O123" s="3"/>
      <c r="P123" s="3"/>
      <c r="Q123" s="3"/>
    </row>
    <row r="124" spans="1:22">
      <c r="A124" s="2"/>
      <c r="O124" s="3"/>
      <c r="P124" s="3"/>
      <c r="Q124" s="3"/>
    </row>
    <row r="125" spans="1:22">
      <c r="A125" s="2"/>
      <c r="O125" s="3"/>
      <c r="P125" s="3"/>
      <c r="Q125" s="3"/>
    </row>
    <row r="126" spans="1:22">
      <c r="A126" s="2"/>
      <c r="O126" s="3"/>
      <c r="P126" s="3"/>
      <c r="Q126" s="3"/>
    </row>
    <row r="127" spans="1:22">
      <c r="A127" s="2"/>
      <c r="O127" s="3"/>
      <c r="P127" s="3"/>
      <c r="Q127" s="3"/>
    </row>
    <row r="128" spans="1:22">
      <c r="A128" s="2"/>
      <c r="O128" s="3"/>
      <c r="P128" s="3"/>
      <c r="Q128" s="3"/>
    </row>
    <row r="129" spans="1:17">
      <c r="A129" s="2"/>
      <c r="O129" s="3"/>
      <c r="P129" s="3"/>
      <c r="Q129" s="3"/>
    </row>
    <row r="130" spans="1:17">
      <c r="A130" s="2"/>
      <c r="O130" s="3"/>
      <c r="P130" s="3"/>
      <c r="Q130" s="3"/>
    </row>
    <row r="131" spans="1:17">
      <c r="A131" s="2"/>
      <c r="O131" s="3"/>
      <c r="P131" s="3"/>
      <c r="Q131" s="3"/>
    </row>
    <row r="132" spans="1:17">
      <c r="A132" s="2"/>
      <c r="O132" s="3"/>
      <c r="P132" s="3"/>
      <c r="Q132" s="3"/>
    </row>
    <row r="133" spans="1:17">
      <c r="A133" s="2"/>
      <c r="O133" s="3"/>
      <c r="P133" s="3"/>
      <c r="Q133" s="3"/>
    </row>
    <row r="134" spans="1:17">
      <c r="A134" s="2"/>
      <c r="O134" s="3"/>
      <c r="P134" s="3"/>
      <c r="Q134" s="3"/>
    </row>
    <row r="135" spans="1:17">
      <c r="A135" s="2"/>
      <c r="O135" s="3"/>
      <c r="P135" s="3"/>
      <c r="Q135" s="3"/>
    </row>
    <row r="136" spans="1:17">
      <c r="A136" s="2"/>
      <c r="O136" s="3"/>
      <c r="P136" s="3"/>
      <c r="Q136" s="3"/>
    </row>
    <row r="137" spans="1:17">
      <c r="A137" s="2"/>
      <c r="O137" s="3"/>
      <c r="P137" s="3"/>
      <c r="Q137" s="3"/>
    </row>
    <row r="138" spans="1:17">
      <c r="A138" s="2"/>
      <c r="O138" s="3"/>
      <c r="P138" s="3"/>
      <c r="Q138" s="3"/>
    </row>
    <row r="139" spans="1:17">
      <c r="A139" s="2"/>
      <c r="O139" s="3"/>
      <c r="P139" s="3"/>
      <c r="Q139" s="3"/>
    </row>
    <row r="140" spans="1:17">
      <c r="A140" s="2"/>
      <c r="O140" s="3"/>
      <c r="P140" s="3"/>
      <c r="Q140" s="3"/>
    </row>
    <row r="141" spans="1:17">
      <c r="A141" s="2"/>
      <c r="O141" s="3"/>
      <c r="P141" s="3"/>
      <c r="Q141" s="3"/>
    </row>
    <row r="142" spans="1:17">
      <c r="A142" s="2"/>
      <c r="O142" s="3"/>
      <c r="P142" s="3"/>
      <c r="Q142" s="3"/>
    </row>
    <row r="143" spans="1:17">
      <c r="A143" s="2"/>
      <c r="O143" s="3"/>
      <c r="P143" s="3"/>
      <c r="Q143" s="3"/>
    </row>
    <row r="144" spans="1:17">
      <c r="A144" s="2"/>
      <c r="O144" s="3"/>
      <c r="P144" s="3"/>
      <c r="Q144" s="3"/>
    </row>
    <row r="145" spans="1:17">
      <c r="A145" s="2"/>
      <c r="O145" s="3"/>
      <c r="P145" s="3"/>
      <c r="Q145" s="3"/>
    </row>
    <row r="146" spans="1:17">
      <c r="A146" s="2"/>
      <c r="O146" s="3"/>
      <c r="P146" s="3"/>
      <c r="Q146" s="3"/>
    </row>
    <row r="147" spans="1:17">
      <c r="A147" s="2"/>
      <c r="O147" s="3"/>
      <c r="P147" s="3"/>
      <c r="Q147" s="3"/>
    </row>
    <row r="148" spans="1:17">
      <c r="A148" s="2"/>
      <c r="O148" s="3"/>
      <c r="P148" s="3"/>
      <c r="Q148" s="3"/>
    </row>
    <row r="149" spans="1:17">
      <c r="A149" s="2"/>
      <c r="O149" s="3"/>
      <c r="P149" s="3"/>
      <c r="Q149" s="3"/>
    </row>
    <row r="150" spans="1:17">
      <c r="A150" s="2"/>
      <c r="O150" s="3"/>
      <c r="P150" s="3"/>
      <c r="Q150" s="3"/>
    </row>
    <row r="151" spans="1:17">
      <c r="A151" s="2"/>
      <c r="O151" s="3"/>
      <c r="P151" s="3"/>
      <c r="Q151" s="3"/>
    </row>
    <row r="152" spans="1:17">
      <c r="A152" s="2"/>
      <c r="O152" s="3"/>
      <c r="P152" s="3"/>
      <c r="Q152" s="3"/>
    </row>
    <row r="153" spans="1:17">
      <c r="A153" s="2"/>
      <c r="O153" s="3"/>
      <c r="P153" s="3"/>
      <c r="Q153" s="3"/>
    </row>
    <row r="154" spans="1:17">
      <c r="A154" s="2"/>
      <c r="O154" s="3"/>
      <c r="P154" s="3"/>
      <c r="Q154" s="3"/>
    </row>
    <row r="155" spans="1:17">
      <c r="A155" s="2"/>
      <c r="O155" s="3"/>
      <c r="P155" s="3"/>
      <c r="Q155" s="3"/>
    </row>
    <row r="156" spans="1:17">
      <c r="A156" s="2"/>
      <c r="O156" s="3"/>
      <c r="P156" s="3"/>
      <c r="Q156" s="3"/>
    </row>
    <row r="157" spans="1:17">
      <c r="A157" s="2"/>
      <c r="O157" s="3"/>
      <c r="P157" s="3"/>
      <c r="Q157" s="3"/>
    </row>
    <row r="158" spans="1:17">
      <c r="A158" s="2"/>
      <c r="O158" s="3"/>
      <c r="P158" s="3"/>
      <c r="Q158" s="3"/>
    </row>
    <row r="159" spans="1:17">
      <c r="A159" s="2"/>
      <c r="O159" s="3"/>
      <c r="P159" s="3"/>
      <c r="Q159" s="3"/>
    </row>
    <row r="160" spans="1:17">
      <c r="A160" s="2"/>
      <c r="O160" s="3"/>
      <c r="P160" s="3"/>
      <c r="Q160" s="3"/>
    </row>
    <row r="161" spans="1:17">
      <c r="A161" s="2"/>
      <c r="O161" s="3"/>
      <c r="P161" s="3"/>
      <c r="Q161" s="3"/>
    </row>
    <row r="162" spans="1:17">
      <c r="A162" s="2"/>
      <c r="O162" s="3"/>
      <c r="P162" s="3"/>
      <c r="Q162" s="3"/>
    </row>
    <row r="163" spans="1:17">
      <c r="A163" s="2"/>
      <c r="O163" s="3"/>
      <c r="P163" s="3"/>
      <c r="Q163" s="3"/>
    </row>
    <row r="164" spans="1:17">
      <c r="A164" s="2"/>
      <c r="O164" s="3"/>
      <c r="P164" s="3"/>
      <c r="Q164" s="3"/>
    </row>
    <row r="165" spans="1:17">
      <c r="A165" s="2"/>
      <c r="O165" s="3"/>
      <c r="P165" s="3"/>
      <c r="Q165" s="3"/>
    </row>
    <row r="166" spans="1:17">
      <c r="A166" s="2"/>
      <c r="O166" s="3"/>
      <c r="P166" s="3"/>
      <c r="Q166" s="3"/>
    </row>
    <row r="167" spans="1:17">
      <c r="A167" s="2"/>
      <c r="O167" s="3"/>
      <c r="P167" s="3"/>
      <c r="Q167" s="3"/>
    </row>
    <row r="168" spans="1:17">
      <c r="A168" s="2"/>
      <c r="O168" s="3"/>
      <c r="P168" s="3"/>
      <c r="Q168" s="3"/>
    </row>
    <row r="169" spans="1:17">
      <c r="A169" s="2"/>
      <c r="O169" s="3"/>
      <c r="P169" s="3"/>
      <c r="Q169" s="3"/>
    </row>
    <row r="170" spans="1:17">
      <c r="A170" s="2"/>
      <c r="O170" s="3"/>
      <c r="P170" s="3"/>
      <c r="Q170" s="3"/>
    </row>
    <row r="171" spans="1:17">
      <c r="A171" s="2"/>
    </row>
    <row r="172" spans="1:17">
      <c r="A172" s="2"/>
    </row>
    <row r="173" spans="1:17">
      <c r="A173" s="2"/>
    </row>
    <row r="174" spans="1:17">
      <c r="A174" s="2"/>
    </row>
    <row r="175" spans="1:17">
      <c r="A175" s="2"/>
    </row>
    <row r="176" spans="1:17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</sheetData>
  <sheetProtection password="C9C5" sheet="1" objects="1" scenarios="1" selectLockedCells="1"/>
  <mergeCells count="5">
    <mergeCell ref="C6:C7"/>
    <mergeCell ref="I5:K5"/>
    <mergeCell ref="M5:O5"/>
    <mergeCell ref="I7:K7"/>
    <mergeCell ref="M7:O7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8"/>
    <pageSetUpPr autoPageBreaks="0" fitToPage="1"/>
  </sheetPr>
  <dimension ref="A1:V287"/>
  <sheetViews>
    <sheetView showGridLines="0" showZeros="0" zoomScale="152" zoomScaleNormal="152" workbookViewId="0">
      <selection activeCell="C11" sqref="C11"/>
    </sheetView>
  </sheetViews>
  <sheetFormatPr baseColWidth="10" defaultRowHeight="13"/>
  <cols>
    <col min="1" max="2" width="2.6640625" customWidth="1"/>
    <col min="3" max="3" width="45.6640625" customWidth="1"/>
    <col min="4" max="4" width="3.6640625" customWidth="1"/>
    <col min="5" max="5" width="14.6640625" customWidth="1"/>
    <col min="6" max="6" width="1.6640625" customWidth="1"/>
    <col min="7" max="7" width="4.6640625" customWidth="1"/>
    <col min="8" max="8" width="1.6640625" customWidth="1"/>
    <col min="9" max="9" width="14.6640625" customWidth="1"/>
    <col min="10" max="10" width="1.6640625" customWidth="1"/>
    <col min="11" max="11" width="5.6640625" customWidth="1"/>
    <col min="12" max="12" width="2.6640625" customWidth="1"/>
    <col min="13" max="13" width="14.6640625" customWidth="1"/>
    <col min="14" max="14" width="1.6640625" customWidth="1"/>
    <col min="15" max="15" width="5.6640625" customWidth="1"/>
    <col min="16" max="16" width="1.6640625" customWidth="1"/>
    <col min="17" max="17" width="4.6640625" customWidth="1"/>
    <col min="18" max="18" width="1.5" customWidth="1"/>
    <col min="19" max="19" width="6.6640625" customWidth="1"/>
    <col min="20" max="21" width="8.83203125" customWidth="1"/>
    <col min="22" max="22" width="17.1640625" customWidth="1"/>
    <col min="23" max="256" width="8.83203125" customWidth="1"/>
  </cols>
  <sheetData>
    <row r="1" spans="1:22" ht="8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7"/>
      <c r="T1" s="7"/>
      <c r="U1" s="7"/>
      <c r="V1" s="7"/>
    </row>
    <row r="2" spans="1:22" ht="10" customHeight="1" thickTop="1">
      <c r="A2" s="7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8"/>
      <c r="S2" s="7"/>
      <c r="T2" s="7"/>
      <c r="U2" s="7"/>
      <c r="V2" s="7"/>
    </row>
    <row r="3" spans="1:22" ht="15.75" customHeight="1">
      <c r="A3" s="7"/>
      <c r="B3" s="24"/>
      <c r="C3" s="80" t="s">
        <v>46</v>
      </c>
      <c r="D3" s="18"/>
      <c r="E3" s="20" t="s">
        <v>53</v>
      </c>
      <c r="F3" s="20"/>
      <c r="G3" s="62"/>
      <c r="H3" s="62"/>
      <c r="I3" s="359" t="s">
        <v>54</v>
      </c>
      <c r="J3" s="356"/>
      <c r="K3" s="356"/>
      <c r="L3" s="62"/>
      <c r="M3" s="359" t="s">
        <v>55</v>
      </c>
      <c r="N3" s="356"/>
      <c r="O3" s="356"/>
      <c r="P3" s="19"/>
      <c r="Q3" s="25"/>
      <c r="R3" s="8"/>
      <c r="S3" s="7"/>
      <c r="T3" s="7"/>
      <c r="U3" s="7"/>
      <c r="V3" s="7"/>
    </row>
    <row r="4" spans="1:22" ht="15.75" customHeight="1">
      <c r="A4" s="7"/>
      <c r="B4" s="24"/>
      <c r="C4" s="349" t="s">
        <v>149</v>
      </c>
      <c r="D4" s="19"/>
      <c r="E4" s="19"/>
      <c r="F4" s="19"/>
      <c r="G4" s="19"/>
      <c r="H4" s="19"/>
      <c r="I4" s="67"/>
      <c r="J4" s="67"/>
      <c r="K4" s="19"/>
      <c r="L4" s="19"/>
      <c r="M4" s="67"/>
      <c r="N4" s="67"/>
      <c r="O4" s="19"/>
      <c r="P4" s="19"/>
      <c r="Q4" s="25"/>
      <c r="R4" s="8"/>
      <c r="S4" s="7"/>
      <c r="T4" s="7"/>
      <c r="U4" s="7"/>
      <c r="V4" s="7"/>
    </row>
    <row r="5" spans="1:22" ht="15.75" customHeight="1">
      <c r="A5" s="7"/>
      <c r="B5" s="24"/>
      <c r="C5" s="374"/>
      <c r="D5" s="19"/>
      <c r="E5" s="18"/>
      <c r="F5" s="18"/>
      <c r="G5" s="19"/>
      <c r="H5" s="19"/>
      <c r="I5" s="352" t="s">
        <v>94</v>
      </c>
      <c r="J5" s="353"/>
      <c r="K5" s="353"/>
      <c r="L5" s="19"/>
      <c r="M5" s="352" t="s">
        <v>94</v>
      </c>
      <c r="N5" s="353"/>
      <c r="O5" s="353"/>
      <c r="P5" s="19"/>
      <c r="Q5" s="25"/>
      <c r="R5" s="8"/>
      <c r="S5" s="7"/>
      <c r="T5" s="7"/>
      <c r="U5" s="7"/>
      <c r="V5" s="7"/>
    </row>
    <row r="6" spans="1:22" ht="10" customHeight="1">
      <c r="A6" s="7"/>
      <c r="B6" s="24"/>
      <c r="C6" s="7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8"/>
      <c r="S6" s="7"/>
      <c r="T6" s="7"/>
      <c r="U6" s="7"/>
      <c r="V6" s="7"/>
    </row>
    <row r="7" spans="1:22" ht="15" customHeight="1">
      <c r="A7" s="7"/>
      <c r="B7" s="24"/>
      <c r="C7" s="76" t="s">
        <v>48</v>
      </c>
      <c r="D7" s="50"/>
      <c r="E7" s="134"/>
      <c r="F7" s="26"/>
      <c r="G7" s="19"/>
      <c r="H7" s="19"/>
      <c r="I7" s="134">
        <f t="shared" ref="I7:I14" si="0">+E7*(1+($K7/100))</f>
        <v>0</v>
      </c>
      <c r="J7" s="26"/>
      <c r="K7" s="64">
        <v>0</v>
      </c>
      <c r="L7" s="19"/>
      <c r="M7" s="134">
        <f t="shared" ref="M7:M14" si="1">+I7*(1+($O7/100))</f>
        <v>0</v>
      </c>
      <c r="N7" s="26"/>
      <c r="O7" s="64">
        <v>0</v>
      </c>
      <c r="P7" s="4"/>
      <c r="Q7" s="25"/>
      <c r="R7" s="8"/>
      <c r="S7" s="7"/>
      <c r="T7" s="7"/>
      <c r="U7" s="7"/>
      <c r="V7" s="7"/>
    </row>
    <row r="8" spans="1:22" ht="15" customHeight="1">
      <c r="A8" s="7"/>
      <c r="B8" s="24"/>
      <c r="C8" s="81" t="s">
        <v>261</v>
      </c>
      <c r="D8" s="50"/>
      <c r="E8" s="134">
        <v>0</v>
      </c>
      <c r="F8" s="26"/>
      <c r="G8" s="18"/>
      <c r="H8" s="18"/>
      <c r="I8" s="134">
        <f t="shared" si="0"/>
        <v>0</v>
      </c>
      <c r="J8" s="26"/>
      <c r="K8" s="64">
        <v>0</v>
      </c>
      <c r="L8" s="19"/>
      <c r="M8" s="134">
        <f t="shared" si="1"/>
        <v>0</v>
      </c>
      <c r="N8" s="26"/>
      <c r="O8" s="64">
        <v>0</v>
      </c>
      <c r="P8" s="4"/>
      <c r="Q8" s="25"/>
      <c r="R8" s="8"/>
      <c r="S8" s="7"/>
      <c r="T8" s="7"/>
      <c r="U8" s="7"/>
      <c r="V8" s="7"/>
    </row>
    <row r="9" spans="1:22" ht="15" customHeight="1">
      <c r="A9" s="7"/>
      <c r="B9" s="24"/>
      <c r="C9" s="81" t="s">
        <v>157</v>
      </c>
      <c r="D9" s="50"/>
      <c r="E9" s="134">
        <v>0</v>
      </c>
      <c r="F9" s="26"/>
      <c r="G9" s="18"/>
      <c r="H9" s="18"/>
      <c r="I9" s="134">
        <f t="shared" si="0"/>
        <v>0</v>
      </c>
      <c r="J9" s="26"/>
      <c r="K9" s="64">
        <v>0</v>
      </c>
      <c r="L9" s="19"/>
      <c r="M9" s="134">
        <f t="shared" si="1"/>
        <v>0</v>
      </c>
      <c r="N9" s="26"/>
      <c r="O9" s="64">
        <v>0</v>
      </c>
      <c r="P9" s="4"/>
      <c r="Q9" s="25"/>
      <c r="R9" s="8"/>
      <c r="S9" s="7"/>
      <c r="T9" s="7"/>
      <c r="U9" s="7"/>
      <c r="V9" s="7"/>
    </row>
    <row r="10" spans="1:22" ht="15" customHeight="1">
      <c r="A10" s="7"/>
      <c r="B10" s="24"/>
      <c r="C10" s="76" t="s">
        <v>47</v>
      </c>
      <c r="D10" s="50"/>
      <c r="E10" s="134"/>
      <c r="F10" s="26"/>
      <c r="G10" s="18"/>
      <c r="H10" s="18"/>
      <c r="I10" s="134">
        <f t="shared" si="0"/>
        <v>0</v>
      </c>
      <c r="J10" s="26"/>
      <c r="K10" s="64"/>
      <c r="L10" s="19"/>
      <c r="M10" s="134">
        <f t="shared" si="1"/>
        <v>0</v>
      </c>
      <c r="N10" s="26"/>
      <c r="O10" s="64">
        <v>0</v>
      </c>
      <c r="P10" s="4"/>
      <c r="Q10" s="25"/>
      <c r="R10" s="8"/>
      <c r="S10" s="7"/>
      <c r="T10" s="7"/>
      <c r="U10" s="7"/>
      <c r="V10" s="7"/>
    </row>
    <row r="11" spans="1:22" ht="15" customHeight="1">
      <c r="A11" s="7"/>
      <c r="B11" s="24"/>
      <c r="C11" s="76" t="s">
        <v>262</v>
      </c>
      <c r="D11" s="50"/>
      <c r="E11" s="134"/>
      <c r="F11" s="26"/>
      <c r="G11" s="18"/>
      <c r="H11" s="18"/>
      <c r="I11" s="134">
        <f t="shared" si="0"/>
        <v>0</v>
      </c>
      <c r="J11" s="26"/>
      <c r="K11" s="64">
        <v>0</v>
      </c>
      <c r="L11" s="19"/>
      <c r="M11" s="134">
        <f t="shared" si="1"/>
        <v>0</v>
      </c>
      <c r="N11" s="26"/>
      <c r="O11" s="64">
        <v>0</v>
      </c>
      <c r="P11" s="4"/>
      <c r="Q11" s="25"/>
      <c r="R11" s="8"/>
      <c r="S11" s="7"/>
      <c r="T11" s="7"/>
      <c r="U11" s="7"/>
      <c r="V11" s="7"/>
    </row>
    <row r="12" spans="1:22" ht="15" customHeight="1">
      <c r="A12" s="7"/>
      <c r="B12" s="24"/>
      <c r="C12" s="76" t="s">
        <v>263</v>
      </c>
      <c r="D12" s="50"/>
      <c r="E12" s="134">
        <v>0</v>
      </c>
      <c r="F12" s="26"/>
      <c r="G12" s="18"/>
      <c r="H12" s="18"/>
      <c r="I12" s="134">
        <f t="shared" si="0"/>
        <v>0</v>
      </c>
      <c r="J12" s="26"/>
      <c r="K12" s="64">
        <v>0</v>
      </c>
      <c r="L12" s="19"/>
      <c r="M12" s="134">
        <f t="shared" si="1"/>
        <v>0</v>
      </c>
      <c r="N12" s="26"/>
      <c r="O12" s="64">
        <v>0</v>
      </c>
      <c r="P12" s="4"/>
      <c r="Q12" s="25"/>
      <c r="R12" s="8"/>
      <c r="S12" s="7"/>
      <c r="T12" s="7"/>
      <c r="U12" s="7"/>
      <c r="V12" s="7"/>
    </row>
    <row r="13" spans="1:22" ht="15" customHeight="1">
      <c r="A13" s="7"/>
      <c r="B13" s="24"/>
      <c r="C13" s="76" t="s">
        <v>49</v>
      </c>
      <c r="D13" s="50"/>
      <c r="E13" s="134">
        <v>0</v>
      </c>
      <c r="F13" s="26"/>
      <c r="G13" s="18"/>
      <c r="H13" s="18"/>
      <c r="I13" s="134">
        <f t="shared" si="0"/>
        <v>0</v>
      </c>
      <c r="J13" s="26"/>
      <c r="K13" s="4">
        <v>0</v>
      </c>
      <c r="L13" s="19"/>
      <c r="M13" s="134">
        <f t="shared" si="1"/>
        <v>0</v>
      </c>
      <c r="N13" s="26"/>
      <c r="O13" s="4">
        <v>0</v>
      </c>
      <c r="P13" s="4"/>
      <c r="Q13" s="25"/>
      <c r="R13" s="8"/>
      <c r="S13" s="7"/>
      <c r="T13" s="7"/>
      <c r="U13" s="7"/>
      <c r="V13" s="7"/>
    </row>
    <row r="14" spans="1:22" ht="15" customHeight="1">
      <c r="A14" s="7"/>
      <c r="B14" s="24"/>
      <c r="C14" s="76" t="s">
        <v>25</v>
      </c>
      <c r="D14" s="50"/>
      <c r="E14" s="134">
        <v>0</v>
      </c>
      <c r="F14" s="26"/>
      <c r="G14" s="18"/>
      <c r="H14" s="18"/>
      <c r="I14" s="134">
        <f t="shared" si="0"/>
        <v>0</v>
      </c>
      <c r="J14" s="26"/>
      <c r="K14" s="64">
        <v>0</v>
      </c>
      <c r="L14" s="19"/>
      <c r="M14" s="134">
        <f t="shared" si="1"/>
        <v>0</v>
      </c>
      <c r="N14" s="26"/>
      <c r="O14" s="64">
        <v>0</v>
      </c>
      <c r="P14" s="4"/>
      <c r="Q14" s="25"/>
      <c r="R14" s="8"/>
      <c r="S14" s="7"/>
      <c r="T14" s="7"/>
      <c r="U14" s="7"/>
      <c r="V14" s="7"/>
    </row>
    <row r="15" spans="1:22" ht="10" customHeight="1">
      <c r="A15" s="7"/>
      <c r="B15" s="24"/>
      <c r="C15" s="78"/>
      <c r="D15" s="50"/>
      <c r="E15" s="128"/>
      <c r="F15" s="26"/>
      <c r="G15" s="18"/>
      <c r="H15" s="18"/>
      <c r="I15" s="128"/>
      <c r="J15" s="26"/>
      <c r="K15" s="18"/>
      <c r="L15" s="18"/>
      <c r="M15" s="128"/>
      <c r="N15" s="26"/>
      <c r="O15" s="19"/>
      <c r="P15" s="19"/>
      <c r="Q15" s="25"/>
      <c r="R15" s="8"/>
      <c r="S15" s="7"/>
      <c r="T15" s="7"/>
      <c r="U15" s="7"/>
      <c r="V15" s="7"/>
    </row>
    <row r="16" spans="1:22" ht="15.75" customHeight="1">
      <c r="A16" s="7"/>
      <c r="B16" s="24"/>
      <c r="C16" s="78" t="s">
        <v>8</v>
      </c>
      <c r="D16" s="50"/>
      <c r="E16" s="128">
        <f>SUM(E7:E14)</f>
        <v>0</v>
      </c>
      <c r="F16" s="26"/>
      <c r="G16" s="18"/>
      <c r="H16" s="18"/>
      <c r="I16" s="128">
        <f>SUM(I7:I14)</f>
        <v>0</v>
      </c>
      <c r="J16" s="26"/>
      <c r="K16" s="18"/>
      <c r="L16" s="18"/>
      <c r="M16" s="128">
        <f>SUM(M7:M14)</f>
        <v>0</v>
      </c>
      <c r="N16" s="26"/>
      <c r="O16" s="19"/>
      <c r="P16" s="19"/>
      <c r="Q16" s="25"/>
      <c r="R16" s="8"/>
      <c r="S16" s="7"/>
      <c r="T16" s="7"/>
      <c r="U16" s="7"/>
      <c r="V16" s="7"/>
    </row>
    <row r="17" spans="1:22" ht="10" customHeight="1" thickBot="1">
      <c r="A17" s="7"/>
      <c r="B17" s="55"/>
      <c r="C17" s="78"/>
      <c r="D17" s="50"/>
      <c r="E17" s="26"/>
      <c r="F17" s="26"/>
      <c r="G17" s="18"/>
      <c r="H17" s="18"/>
      <c r="I17" s="26"/>
      <c r="J17" s="26"/>
      <c r="K17" s="18"/>
      <c r="L17" s="18"/>
      <c r="M17" s="128"/>
      <c r="N17" s="26"/>
      <c r="O17" s="19"/>
      <c r="P17" s="19"/>
      <c r="Q17" s="57"/>
      <c r="R17" s="8"/>
      <c r="S17" s="7"/>
      <c r="T17" s="7"/>
      <c r="U17" s="7"/>
      <c r="V17" s="7"/>
    </row>
    <row r="18" spans="1:22" ht="10" customHeight="1" thickTop="1">
      <c r="A18" s="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8"/>
      <c r="S18" s="7"/>
      <c r="T18" s="7"/>
      <c r="U18" s="7"/>
      <c r="V18" s="7"/>
    </row>
    <row r="19" spans="1:22" ht="10" customHeight="1" thickBot="1">
      <c r="A19" s="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8"/>
      <c r="S19" s="7"/>
      <c r="T19" s="7"/>
      <c r="U19" s="7"/>
      <c r="V19" s="7"/>
    </row>
    <row r="20" spans="1:22" ht="10" customHeight="1" thickTop="1">
      <c r="A20" s="7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8"/>
      <c r="S20" s="7"/>
      <c r="T20" s="7"/>
      <c r="U20" s="7"/>
      <c r="V20" s="7"/>
    </row>
    <row r="21" spans="1:22" ht="15" customHeight="1">
      <c r="A21" s="7"/>
      <c r="B21" s="24"/>
      <c r="C21" s="80" t="s">
        <v>120</v>
      </c>
      <c r="D21" s="18"/>
      <c r="E21" s="20" t="s">
        <v>53</v>
      </c>
      <c r="F21" s="20"/>
      <c r="G21" s="62"/>
      <c r="H21" s="62"/>
      <c r="I21" s="359" t="s">
        <v>54</v>
      </c>
      <c r="J21" s="356"/>
      <c r="K21" s="356"/>
      <c r="L21" s="62"/>
      <c r="M21" s="359" t="s">
        <v>55</v>
      </c>
      <c r="N21" s="356"/>
      <c r="O21" s="356"/>
      <c r="P21" s="19"/>
      <c r="Q21" s="25"/>
      <c r="R21" s="8"/>
      <c r="S21" s="7"/>
      <c r="T21" s="7"/>
      <c r="U21" s="7"/>
      <c r="V21" s="7"/>
    </row>
    <row r="22" spans="1:22" ht="15" customHeight="1">
      <c r="A22" s="7"/>
      <c r="B22" s="24"/>
      <c r="C22" s="349" t="s">
        <v>149</v>
      </c>
      <c r="D22" s="19"/>
      <c r="E22" s="19"/>
      <c r="F22" s="19"/>
      <c r="G22" s="19"/>
      <c r="H22" s="19"/>
      <c r="I22" s="67"/>
      <c r="J22" s="67"/>
      <c r="K22" s="19"/>
      <c r="L22" s="19"/>
      <c r="M22" s="67"/>
      <c r="N22" s="67"/>
      <c r="O22" s="19"/>
      <c r="P22" s="19"/>
      <c r="Q22" s="25"/>
      <c r="R22" s="8"/>
      <c r="S22" s="7"/>
      <c r="T22" s="7"/>
      <c r="U22" s="7"/>
      <c r="V22" s="7"/>
    </row>
    <row r="23" spans="1:22" ht="15" customHeight="1">
      <c r="A23" s="7"/>
      <c r="B23" s="24"/>
      <c r="C23" s="374"/>
      <c r="D23" s="19"/>
      <c r="E23" s="18"/>
      <c r="F23" s="18"/>
      <c r="G23" s="19"/>
      <c r="H23" s="19"/>
      <c r="I23" s="352"/>
      <c r="J23" s="353"/>
      <c r="K23" s="353"/>
      <c r="L23" s="19"/>
      <c r="M23" s="352"/>
      <c r="N23" s="353"/>
      <c r="O23" s="353"/>
      <c r="P23" s="19"/>
      <c r="Q23" s="25"/>
      <c r="R23" s="8"/>
      <c r="S23" s="7"/>
      <c r="T23" s="7"/>
      <c r="U23" s="7"/>
      <c r="V23" s="7"/>
    </row>
    <row r="24" spans="1:22" ht="10" customHeight="1">
      <c r="A24" s="7"/>
      <c r="B24" s="24"/>
      <c r="C24" s="77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5"/>
      <c r="R24" s="8"/>
      <c r="S24" s="7"/>
      <c r="T24" s="7"/>
      <c r="U24" s="7"/>
      <c r="V24" s="7"/>
    </row>
    <row r="25" spans="1:22" ht="15.75" customHeight="1">
      <c r="A25" s="7"/>
      <c r="B25" s="24"/>
      <c r="C25" s="76" t="s">
        <v>121</v>
      </c>
      <c r="D25" s="50"/>
      <c r="E25" s="134"/>
      <c r="F25" s="26"/>
      <c r="G25" s="19"/>
      <c r="H25" s="19"/>
      <c r="I25" s="134">
        <f>+E25*(1+($K25/100))</f>
        <v>0</v>
      </c>
      <c r="J25" s="26"/>
      <c r="K25" s="64"/>
      <c r="L25" s="19"/>
      <c r="M25" s="134">
        <f>+I25*(1+($O25/100))</f>
        <v>0</v>
      </c>
      <c r="N25" s="26"/>
      <c r="O25" s="64"/>
      <c r="P25" s="4"/>
      <c r="Q25" s="25"/>
      <c r="R25" s="8"/>
      <c r="S25" s="7"/>
      <c r="T25" s="7"/>
      <c r="U25" s="7"/>
      <c r="V25" s="7"/>
    </row>
    <row r="26" spans="1:22" ht="15.75" customHeight="1">
      <c r="A26" s="7"/>
      <c r="B26" s="24"/>
      <c r="C26" s="76" t="s">
        <v>122</v>
      </c>
      <c r="D26" s="50"/>
      <c r="E26" s="134"/>
      <c r="F26" s="26"/>
      <c r="G26" s="18"/>
      <c r="H26" s="18"/>
      <c r="I26" s="134">
        <f>+E26*(1+($K26/100))</f>
        <v>0</v>
      </c>
      <c r="J26" s="26"/>
      <c r="K26" s="64">
        <v>0</v>
      </c>
      <c r="L26" s="19"/>
      <c r="M26" s="134">
        <f>+I26*(1+($O26/100))</f>
        <v>0</v>
      </c>
      <c r="N26" s="26"/>
      <c r="O26" s="64">
        <v>0</v>
      </c>
      <c r="P26" s="4"/>
      <c r="Q26" s="25"/>
      <c r="R26" s="8"/>
      <c r="S26" s="7"/>
      <c r="T26" s="7"/>
      <c r="U26" s="7"/>
      <c r="V26" s="7"/>
    </row>
    <row r="27" spans="1:22" ht="15.75" customHeight="1">
      <c r="A27" s="7"/>
      <c r="B27" s="24"/>
      <c r="C27" s="78"/>
      <c r="D27" s="50"/>
      <c r="E27" s="128"/>
      <c r="F27" s="26"/>
      <c r="G27" s="18"/>
      <c r="H27" s="18"/>
      <c r="I27" s="128"/>
      <c r="J27" s="26"/>
      <c r="K27" s="18"/>
      <c r="L27" s="18"/>
      <c r="M27" s="128"/>
      <c r="N27" s="26"/>
      <c r="O27" s="19"/>
      <c r="P27" s="19"/>
      <c r="Q27" s="25"/>
      <c r="R27" s="8"/>
      <c r="S27" s="7"/>
      <c r="T27" s="7"/>
      <c r="U27" s="7"/>
      <c r="V27" s="7"/>
    </row>
    <row r="28" spans="1:22" ht="15.75" customHeight="1">
      <c r="A28" s="7"/>
      <c r="B28" s="24"/>
      <c r="C28" s="78" t="s">
        <v>8</v>
      </c>
      <c r="D28" s="50"/>
      <c r="E28" s="128">
        <f>E25-E26</f>
        <v>0</v>
      </c>
      <c r="F28" s="26"/>
      <c r="G28" s="18"/>
      <c r="H28" s="18"/>
      <c r="I28" s="128">
        <f>I25-I26</f>
        <v>0</v>
      </c>
      <c r="J28" s="26"/>
      <c r="K28" s="18"/>
      <c r="L28" s="18"/>
      <c r="M28" s="128">
        <f>M25-M26</f>
        <v>0</v>
      </c>
      <c r="N28" s="26"/>
      <c r="O28" s="19"/>
      <c r="P28" s="19"/>
      <c r="Q28" s="25"/>
      <c r="R28" s="8"/>
      <c r="S28" s="7"/>
      <c r="T28" s="7"/>
      <c r="U28" s="7"/>
      <c r="V28" s="7"/>
    </row>
    <row r="29" spans="1:22" ht="10" customHeight="1" thickBot="1">
      <c r="A29" s="7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  <c r="R29" s="8"/>
      <c r="S29" s="7"/>
      <c r="T29" s="7"/>
      <c r="U29" s="7"/>
      <c r="V29" s="7"/>
    </row>
    <row r="30" spans="1:22" ht="15.75" customHeight="1" thickTop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8"/>
      <c r="Q30" s="8"/>
      <c r="R30" s="8"/>
      <c r="S30" s="7"/>
      <c r="T30" s="7"/>
      <c r="U30" s="7"/>
      <c r="V30" s="7"/>
    </row>
    <row r="31" spans="1:22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72"/>
      <c r="S31" s="70"/>
      <c r="T31" s="70"/>
      <c r="U31" s="70"/>
      <c r="V31" s="70"/>
    </row>
    <row r="32" spans="1:2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72"/>
      <c r="S32" s="70"/>
      <c r="T32" s="70"/>
      <c r="U32" s="70"/>
      <c r="V32" s="70"/>
    </row>
    <row r="33" spans="1:2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0"/>
      <c r="T33" s="70"/>
      <c r="U33" s="70"/>
      <c r="V33" s="70"/>
    </row>
    <row r="34" spans="1:2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0"/>
      <c r="T34" s="70"/>
      <c r="U34" s="70"/>
      <c r="V34" s="70"/>
    </row>
    <row r="35" spans="1:2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0"/>
      <c r="T35" s="70"/>
      <c r="U35" s="70"/>
      <c r="V35" s="70"/>
    </row>
    <row r="36" spans="1:2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0"/>
      <c r="T36" s="70"/>
      <c r="U36" s="70"/>
      <c r="V36" s="70"/>
    </row>
    <row r="37" spans="1:2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0"/>
      <c r="T37" s="70"/>
      <c r="U37" s="70"/>
      <c r="V37" s="70"/>
    </row>
    <row r="38" spans="1:2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0"/>
      <c r="T38" s="70"/>
      <c r="U38" s="70"/>
      <c r="V38" s="70"/>
    </row>
    <row r="39" spans="1:2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71"/>
      <c r="Q39" s="71"/>
      <c r="R39" s="71"/>
      <c r="S39" s="70"/>
      <c r="T39" s="70"/>
      <c r="U39" s="70"/>
      <c r="V39" s="70"/>
    </row>
    <row r="40" spans="1:2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71"/>
      <c r="Q40" s="71"/>
      <c r="R40" s="71"/>
      <c r="S40" s="70"/>
      <c r="T40" s="70"/>
      <c r="U40" s="70"/>
      <c r="V40" s="70"/>
    </row>
    <row r="41" spans="1:22">
      <c r="A41" s="7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3"/>
      <c r="P41" s="73"/>
      <c r="Q41" s="73"/>
      <c r="R41" s="71"/>
      <c r="S41" s="59"/>
      <c r="T41" s="59"/>
      <c r="U41" s="59"/>
      <c r="V41" s="59"/>
    </row>
    <row r="42" spans="1:22">
      <c r="A42" s="7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74"/>
      <c r="P42" s="74"/>
      <c r="Q42" s="74"/>
      <c r="R42" s="75"/>
      <c r="S42" s="63"/>
      <c r="T42" s="63"/>
      <c r="U42" s="63"/>
      <c r="V42" s="63"/>
    </row>
    <row r="43" spans="1:22">
      <c r="A43" s="7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74"/>
      <c r="P43" s="74"/>
      <c r="Q43" s="74"/>
      <c r="R43" s="75"/>
      <c r="S43" s="63"/>
      <c r="T43" s="63"/>
      <c r="U43" s="63"/>
      <c r="V43" s="63"/>
    </row>
    <row r="44" spans="1:22">
      <c r="A44" s="7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74"/>
      <c r="P44" s="74"/>
      <c r="Q44" s="74"/>
      <c r="R44" s="75"/>
      <c r="S44" s="63"/>
      <c r="T44" s="63"/>
      <c r="U44" s="63"/>
      <c r="V44" s="63"/>
    </row>
    <row r="45" spans="1:22">
      <c r="A45" s="7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74"/>
      <c r="P45" s="74"/>
      <c r="Q45" s="74"/>
      <c r="R45" s="74"/>
      <c r="S45" s="63"/>
      <c r="T45" s="63"/>
      <c r="U45" s="63"/>
      <c r="V45" s="63"/>
    </row>
    <row r="46" spans="1:22">
      <c r="A46" s="7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74"/>
      <c r="P46" s="74"/>
      <c r="Q46" s="74"/>
      <c r="R46" s="74"/>
      <c r="S46" s="63"/>
      <c r="T46" s="63"/>
      <c r="U46" s="63"/>
      <c r="V46" s="63"/>
    </row>
    <row r="47" spans="1:22">
      <c r="A47" s="7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74"/>
      <c r="P47" s="74"/>
      <c r="Q47" s="74"/>
      <c r="R47" s="74"/>
      <c r="S47" s="63"/>
      <c r="T47" s="63"/>
      <c r="U47" s="63"/>
      <c r="V47" s="63"/>
    </row>
    <row r="48" spans="1:22">
      <c r="A48" s="7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74"/>
      <c r="P48" s="74"/>
      <c r="Q48" s="74"/>
      <c r="R48" s="74"/>
      <c r="S48" s="63"/>
      <c r="T48" s="63"/>
      <c r="U48" s="63"/>
      <c r="V48" s="63"/>
    </row>
    <row r="49" spans="1:22">
      <c r="A49" s="7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74"/>
      <c r="P49" s="74"/>
      <c r="Q49" s="74"/>
      <c r="R49" s="74"/>
      <c r="S49" s="63"/>
      <c r="T49" s="63"/>
      <c r="U49" s="63"/>
      <c r="V49" s="63"/>
    </row>
    <row r="50" spans="1:22">
      <c r="A50" s="7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74"/>
      <c r="P50" s="74"/>
      <c r="Q50" s="74"/>
      <c r="R50" s="74"/>
      <c r="S50" s="63"/>
      <c r="T50" s="63"/>
      <c r="U50" s="63"/>
      <c r="V50" s="63"/>
    </row>
    <row r="51" spans="1:22">
      <c r="A51" s="7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74"/>
      <c r="P51" s="74"/>
      <c r="Q51" s="74"/>
      <c r="R51" s="74"/>
      <c r="S51" s="63"/>
      <c r="T51" s="63"/>
      <c r="U51" s="63"/>
      <c r="V51" s="63"/>
    </row>
    <row r="52" spans="1:22">
      <c r="A52" s="7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74"/>
      <c r="P52" s="74"/>
      <c r="Q52" s="74"/>
      <c r="R52" s="74"/>
      <c r="S52" s="63"/>
      <c r="T52" s="63"/>
      <c r="U52" s="63"/>
      <c r="V52" s="63"/>
    </row>
    <row r="53" spans="1:22">
      <c r="A53" s="7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74"/>
      <c r="P53" s="74"/>
      <c r="Q53" s="74"/>
      <c r="R53" s="74"/>
      <c r="S53" s="63"/>
      <c r="T53" s="63"/>
      <c r="U53" s="63"/>
      <c r="V53" s="63"/>
    </row>
    <row r="54" spans="1:22">
      <c r="A54" s="7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74"/>
      <c r="P54" s="74"/>
      <c r="Q54" s="74"/>
      <c r="R54" s="74"/>
      <c r="S54" s="63"/>
      <c r="T54" s="63"/>
      <c r="U54" s="63"/>
      <c r="V54" s="63"/>
    </row>
    <row r="55" spans="1:22">
      <c r="A55" s="7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74"/>
      <c r="P55" s="74"/>
      <c r="Q55" s="74"/>
      <c r="R55" s="74"/>
      <c r="S55" s="63"/>
      <c r="T55" s="63"/>
      <c r="U55" s="63"/>
      <c r="V55" s="63"/>
    </row>
    <row r="56" spans="1:22">
      <c r="A56" s="7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74"/>
      <c r="P56" s="74"/>
      <c r="Q56" s="74"/>
      <c r="R56" s="74"/>
      <c r="S56" s="63"/>
      <c r="T56" s="63"/>
      <c r="U56" s="63"/>
      <c r="V56" s="63"/>
    </row>
    <row r="57" spans="1:22">
      <c r="A57" s="7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74"/>
      <c r="P57" s="74"/>
      <c r="Q57" s="74"/>
      <c r="R57" s="74"/>
      <c r="S57" s="63"/>
      <c r="T57" s="63"/>
      <c r="U57" s="63"/>
      <c r="V57" s="63"/>
    </row>
    <row r="58" spans="1:22">
      <c r="A58" s="7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74"/>
      <c r="P58" s="74"/>
      <c r="Q58" s="74"/>
      <c r="R58" s="74"/>
      <c r="S58" s="63"/>
      <c r="T58" s="63"/>
      <c r="U58" s="63"/>
      <c r="V58" s="63"/>
    </row>
    <row r="59" spans="1:22">
      <c r="A59" s="7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74"/>
      <c r="P59" s="74"/>
      <c r="Q59" s="74"/>
      <c r="R59" s="74"/>
      <c r="S59" s="63"/>
      <c r="T59" s="63"/>
      <c r="U59" s="63"/>
      <c r="V59" s="63"/>
    </row>
    <row r="60" spans="1:22">
      <c r="A60" s="7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74"/>
      <c r="P60" s="74"/>
      <c r="Q60" s="74"/>
      <c r="R60" s="74"/>
      <c r="S60" s="63"/>
      <c r="T60" s="63"/>
      <c r="U60" s="63"/>
      <c r="V60" s="63"/>
    </row>
    <row r="61" spans="1:22">
      <c r="A61" s="7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74"/>
      <c r="P61" s="74"/>
      <c r="Q61" s="74"/>
      <c r="R61" s="74"/>
      <c r="S61" s="63"/>
      <c r="T61" s="63"/>
      <c r="U61" s="63"/>
      <c r="V61" s="63"/>
    </row>
    <row r="62" spans="1:22">
      <c r="A62" s="7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74"/>
      <c r="P62" s="74"/>
      <c r="Q62" s="74"/>
      <c r="R62" s="74"/>
      <c r="S62" s="63"/>
      <c r="T62" s="63"/>
      <c r="U62" s="63"/>
      <c r="V62" s="63"/>
    </row>
    <row r="63" spans="1:22">
      <c r="A63" s="7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74"/>
      <c r="P63" s="74"/>
      <c r="Q63" s="74"/>
      <c r="R63" s="74"/>
      <c r="S63" s="63"/>
      <c r="T63" s="63"/>
      <c r="U63" s="63"/>
      <c r="V63" s="63"/>
    </row>
    <row r="64" spans="1:22">
      <c r="A64" s="7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74"/>
      <c r="P64" s="74"/>
      <c r="Q64" s="74"/>
      <c r="R64" s="63"/>
      <c r="S64" s="63"/>
      <c r="T64" s="63"/>
      <c r="U64" s="63"/>
      <c r="V64" s="63"/>
    </row>
    <row r="65" spans="1:22">
      <c r="A65" s="7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74"/>
      <c r="P65" s="74"/>
      <c r="Q65" s="74"/>
      <c r="R65" s="63"/>
      <c r="S65" s="63"/>
      <c r="T65" s="63"/>
      <c r="U65" s="63"/>
      <c r="V65" s="63"/>
    </row>
    <row r="66" spans="1:22">
      <c r="A66" s="7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74"/>
      <c r="P66" s="74"/>
      <c r="Q66" s="74"/>
      <c r="R66" s="63"/>
      <c r="S66" s="63"/>
      <c r="T66" s="63"/>
      <c r="U66" s="63"/>
      <c r="V66" s="63"/>
    </row>
    <row r="67" spans="1:22">
      <c r="A67" s="7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74"/>
      <c r="P67" s="74"/>
      <c r="Q67" s="74"/>
      <c r="R67" s="63"/>
      <c r="S67" s="63"/>
      <c r="T67" s="63"/>
      <c r="U67" s="63"/>
      <c r="V67" s="63"/>
    </row>
    <row r="68" spans="1:22">
      <c r="A68" s="7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74"/>
      <c r="P68" s="74"/>
      <c r="Q68" s="74"/>
      <c r="R68" s="63"/>
      <c r="S68" s="63"/>
      <c r="T68" s="63"/>
      <c r="U68" s="63"/>
      <c r="V68" s="63"/>
    </row>
    <row r="69" spans="1:22">
      <c r="A69" s="7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74"/>
      <c r="P69" s="74"/>
      <c r="Q69" s="74"/>
      <c r="R69" s="63"/>
      <c r="S69" s="63"/>
      <c r="T69" s="63"/>
      <c r="U69" s="63"/>
      <c r="V69" s="63"/>
    </row>
    <row r="70" spans="1:22">
      <c r="A70" s="7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74"/>
      <c r="P70" s="74"/>
      <c r="Q70" s="74"/>
      <c r="R70" s="63"/>
      <c r="S70" s="63"/>
      <c r="T70" s="63"/>
      <c r="U70" s="63"/>
      <c r="V70" s="63"/>
    </row>
    <row r="71" spans="1:22">
      <c r="A71" s="7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74"/>
      <c r="P71" s="74"/>
      <c r="Q71" s="74"/>
      <c r="R71" s="63"/>
      <c r="S71" s="63"/>
      <c r="T71" s="63"/>
      <c r="U71" s="63"/>
      <c r="V71" s="63"/>
    </row>
    <row r="72" spans="1:22">
      <c r="A72" s="7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74"/>
      <c r="P72" s="74"/>
      <c r="Q72" s="74"/>
      <c r="R72" s="63"/>
      <c r="S72" s="63"/>
      <c r="T72" s="63"/>
      <c r="U72" s="63"/>
      <c r="V72" s="63"/>
    </row>
    <row r="73" spans="1:22">
      <c r="A73" s="7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4"/>
      <c r="P73" s="74"/>
      <c r="Q73" s="74"/>
      <c r="R73" s="63"/>
      <c r="S73" s="63"/>
      <c r="T73" s="63"/>
      <c r="U73" s="63"/>
      <c r="V73" s="63"/>
    </row>
    <row r="74" spans="1:22">
      <c r="A74" s="7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4"/>
      <c r="P74" s="74"/>
      <c r="Q74" s="74"/>
      <c r="R74" s="63"/>
      <c r="S74" s="63"/>
      <c r="T74" s="63"/>
      <c r="U74" s="63"/>
      <c r="V74" s="63"/>
    </row>
    <row r="75" spans="1:22">
      <c r="A75" s="7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4"/>
      <c r="P75" s="74"/>
      <c r="Q75" s="74"/>
      <c r="R75" s="63"/>
      <c r="S75" s="63"/>
      <c r="T75" s="63"/>
      <c r="U75" s="63"/>
      <c r="V75" s="63"/>
    </row>
    <row r="76" spans="1:22">
      <c r="A76" s="7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74"/>
      <c r="P76" s="74"/>
      <c r="Q76" s="74"/>
      <c r="R76" s="63"/>
      <c r="S76" s="63"/>
      <c r="T76" s="63"/>
      <c r="U76" s="63"/>
      <c r="V76" s="63"/>
    </row>
    <row r="77" spans="1:22">
      <c r="A77" s="7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74"/>
      <c r="P77" s="74"/>
      <c r="Q77" s="74"/>
      <c r="R77" s="63"/>
      <c r="S77" s="63"/>
      <c r="T77" s="63"/>
      <c r="U77" s="63"/>
      <c r="V77" s="63"/>
    </row>
    <row r="78" spans="1:22">
      <c r="A78" s="7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4"/>
      <c r="P78" s="74"/>
      <c r="Q78" s="74"/>
      <c r="R78" s="63"/>
      <c r="S78" s="63"/>
      <c r="T78" s="63"/>
      <c r="U78" s="63"/>
      <c r="V78" s="63"/>
    </row>
    <row r="79" spans="1:22">
      <c r="A79" s="7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4"/>
      <c r="P79" s="74"/>
      <c r="Q79" s="74"/>
      <c r="R79" s="63"/>
      <c r="S79" s="63"/>
      <c r="T79" s="63"/>
      <c r="U79" s="63"/>
      <c r="V79" s="63"/>
    </row>
    <row r="80" spans="1:22">
      <c r="A80" s="7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4"/>
      <c r="P80" s="74"/>
      <c r="Q80" s="74"/>
      <c r="R80" s="63"/>
      <c r="S80" s="63"/>
      <c r="T80" s="63"/>
      <c r="U80" s="63"/>
      <c r="V80" s="63"/>
    </row>
    <row r="81" spans="1:22">
      <c r="A81" s="7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4"/>
      <c r="P81" s="74"/>
      <c r="Q81" s="74"/>
      <c r="R81" s="63"/>
      <c r="S81" s="63"/>
      <c r="T81" s="63"/>
      <c r="U81" s="63"/>
      <c r="V81" s="63"/>
    </row>
    <row r="82" spans="1:22">
      <c r="A82" s="7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4"/>
      <c r="P82" s="74"/>
      <c r="Q82" s="74"/>
      <c r="R82" s="63"/>
      <c r="S82" s="63"/>
      <c r="T82" s="63"/>
      <c r="U82" s="63"/>
      <c r="V82" s="63"/>
    </row>
    <row r="83" spans="1:22">
      <c r="A83" s="7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4"/>
      <c r="P83" s="74"/>
      <c r="Q83" s="74"/>
      <c r="R83" s="63"/>
      <c r="S83" s="63"/>
      <c r="T83" s="63"/>
      <c r="U83" s="63"/>
      <c r="V83" s="63"/>
    </row>
    <row r="84" spans="1:22">
      <c r="A84" s="7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4"/>
      <c r="P84" s="74"/>
      <c r="Q84" s="74"/>
      <c r="R84" s="63"/>
      <c r="S84" s="63"/>
      <c r="T84" s="63"/>
      <c r="U84" s="63"/>
      <c r="V84" s="63"/>
    </row>
    <row r="85" spans="1:22">
      <c r="A85" s="7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4"/>
      <c r="P85" s="74"/>
      <c r="Q85" s="74"/>
      <c r="R85" s="63"/>
      <c r="S85" s="63"/>
      <c r="T85" s="63"/>
      <c r="U85" s="63"/>
      <c r="V85" s="63"/>
    </row>
    <row r="86" spans="1:22">
      <c r="A86" s="7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4"/>
      <c r="P86" s="74"/>
      <c r="Q86" s="74"/>
      <c r="R86" s="63"/>
      <c r="S86" s="63"/>
      <c r="T86" s="63"/>
      <c r="U86" s="63"/>
      <c r="V86" s="63"/>
    </row>
    <row r="87" spans="1:22">
      <c r="A87" s="7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4"/>
      <c r="P87" s="74"/>
      <c r="Q87" s="74"/>
      <c r="R87" s="63"/>
      <c r="S87" s="63"/>
      <c r="T87" s="63"/>
      <c r="U87" s="63"/>
      <c r="V87" s="63"/>
    </row>
    <row r="88" spans="1:22">
      <c r="A88" s="7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4"/>
      <c r="P88" s="74"/>
      <c r="Q88" s="74"/>
      <c r="R88" s="63"/>
      <c r="S88" s="63"/>
      <c r="T88" s="63"/>
      <c r="U88" s="63"/>
      <c r="V88" s="63"/>
    </row>
    <row r="89" spans="1:22">
      <c r="A89" s="7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4"/>
      <c r="P89" s="74"/>
      <c r="Q89" s="74"/>
      <c r="R89" s="63"/>
      <c r="S89" s="63"/>
      <c r="T89" s="63"/>
      <c r="U89" s="63"/>
      <c r="V89" s="63"/>
    </row>
    <row r="90" spans="1:22">
      <c r="A90" s="7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4"/>
      <c r="P90" s="74"/>
      <c r="Q90" s="74"/>
      <c r="R90" s="63"/>
      <c r="S90" s="63"/>
      <c r="T90" s="63"/>
      <c r="U90" s="63"/>
      <c r="V90" s="63"/>
    </row>
    <row r="91" spans="1:22">
      <c r="A91" s="7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4"/>
      <c r="P91" s="74"/>
      <c r="Q91" s="74"/>
      <c r="R91" s="63"/>
      <c r="S91" s="63"/>
      <c r="T91" s="63"/>
      <c r="U91" s="63"/>
      <c r="V91" s="63"/>
    </row>
    <row r="92" spans="1:22">
      <c r="A92" s="7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74"/>
      <c r="P92" s="74"/>
      <c r="Q92" s="74"/>
      <c r="R92" s="63"/>
      <c r="S92" s="63"/>
      <c r="T92" s="63"/>
      <c r="U92" s="63"/>
      <c r="V92" s="63"/>
    </row>
    <row r="93" spans="1:22">
      <c r="A93" s="7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74"/>
      <c r="P93" s="74"/>
      <c r="Q93" s="74"/>
      <c r="R93" s="63"/>
      <c r="S93" s="63"/>
      <c r="T93" s="63"/>
      <c r="U93" s="63"/>
      <c r="V93" s="63"/>
    </row>
    <row r="94" spans="1:22">
      <c r="A94" s="7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74"/>
      <c r="P94" s="74"/>
      <c r="Q94" s="74"/>
      <c r="R94" s="63"/>
      <c r="S94" s="63"/>
      <c r="T94" s="63"/>
      <c r="U94" s="63"/>
      <c r="V94" s="63"/>
    </row>
    <row r="95" spans="1:22">
      <c r="A95" s="7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74"/>
      <c r="P95" s="74"/>
      <c r="Q95" s="74"/>
      <c r="R95" s="63"/>
      <c r="S95" s="63"/>
      <c r="T95" s="63"/>
      <c r="U95" s="63"/>
      <c r="V95" s="63"/>
    </row>
    <row r="96" spans="1:22">
      <c r="A96" s="7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74"/>
      <c r="P96" s="74"/>
      <c r="Q96" s="74"/>
      <c r="R96" s="63"/>
      <c r="S96" s="63"/>
      <c r="T96" s="63"/>
      <c r="U96" s="63"/>
      <c r="V96" s="63"/>
    </row>
    <row r="97" spans="1:22">
      <c r="A97" s="7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74"/>
      <c r="P97" s="74"/>
      <c r="Q97" s="74"/>
      <c r="R97" s="63"/>
      <c r="S97" s="63"/>
      <c r="T97" s="63"/>
      <c r="U97" s="63"/>
      <c r="V97" s="63"/>
    </row>
    <row r="98" spans="1:22">
      <c r="A98" s="7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74"/>
      <c r="P98" s="74"/>
      <c r="Q98" s="74"/>
      <c r="R98" s="63"/>
      <c r="S98" s="63"/>
      <c r="T98" s="63"/>
      <c r="U98" s="63"/>
      <c r="V98" s="63"/>
    </row>
    <row r="99" spans="1:22">
      <c r="A99" s="7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74"/>
      <c r="P99" s="74"/>
      <c r="Q99" s="74"/>
      <c r="R99" s="63"/>
      <c r="S99" s="63"/>
      <c r="T99" s="63"/>
      <c r="U99" s="63"/>
      <c r="V99" s="63"/>
    </row>
    <row r="100" spans="1:22">
      <c r="A100" s="7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74"/>
      <c r="P100" s="74"/>
      <c r="Q100" s="74"/>
      <c r="R100" s="63"/>
      <c r="S100" s="63"/>
      <c r="T100" s="63"/>
      <c r="U100" s="63"/>
      <c r="V100" s="63"/>
    </row>
    <row r="101" spans="1:22">
      <c r="A101" s="7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74"/>
      <c r="P101" s="74"/>
      <c r="Q101" s="74"/>
      <c r="R101" s="63"/>
      <c r="S101" s="63"/>
      <c r="T101" s="63"/>
      <c r="U101" s="63"/>
      <c r="V101" s="63"/>
    </row>
    <row r="102" spans="1:22">
      <c r="A102" s="7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74"/>
      <c r="P102" s="74"/>
      <c r="Q102" s="74"/>
      <c r="R102" s="63"/>
      <c r="S102" s="63"/>
      <c r="T102" s="63"/>
      <c r="U102" s="63"/>
      <c r="V102" s="63"/>
    </row>
    <row r="103" spans="1:22">
      <c r="A103" s="7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74"/>
      <c r="P103" s="74"/>
      <c r="Q103" s="74"/>
      <c r="R103" s="63"/>
      <c r="S103" s="63"/>
      <c r="T103" s="63"/>
      <c r="U103" s="63"/>
      <c r="V103" s="63"/>
    </row>
    <row r="104" spans="1:22">
      <c r="A104" s="7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74"/>
      <c r="P104" s="74"/>
      <c r="Q104" s="74"/>
      <c r="R104" s="63"/>
      <c r="S104" s="63"/>
      <c r="T104" s="63"/>
      <c r="U104" s="63"/>
      <c r="V104" s="63"/>
    </row>
    <row r="105" spans="1:22">
      <c r="A105" s="7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74"/>
      <c r="P105" s="74"/>
      <c r="Q105" s="74"/>
      <c r="R105" s="63"/>
      <c r="S105" s="63"/>
      <c r="T105" s="63"/>
      <c r="U105" s="63"/>
      <c r="V105" s="63"/>
    </row>
    <row r="106" spans="1:22">
      <c r="A106" s="7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74"/>
      <c r="P106" s="74"/>
      <c r="Q106" s="74"/>
      <c r="R106" s="63"/>
      <c r="S106" s="63"/>
      <c r="T106" s="63"/>
      <c r="U106" s="63"/>
      <c r="V106" s="63"/>
    </row>
    <row r="107" spans="1:22">
      <c r="A107" s="7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74"/>
      <c r="P107" s="74"/>
      <c r="Q107" s="74"/>
      <c r="R107" s="63"/>
      <c r="S107" s="63"/>
      <c r="T107" s="63"/>
      <c r="U107" s="63"/>
      <c r="V107" s="63"/>
    </row>
    <row r="108" spans="1:22">
      <c r="A108" s="7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74"/>
      <c r="P108" s="74"/>
      <c r="Q108" s="74"/>
      <c r="R108" s="63"/>
      <c r="S108" s="63"/>
      <c r="T108" s="63"/>
      <c r="U108" s="63"/>
      <c r="V108" s="63"/>
    </row>
    <row r="109" spans="1:22">
      <c r="A109" s="7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74"/>
      <c r="P109" s="74"/>
      <c r="Q109" s="74"/>
      <c r="R109" s="63"/>
      <c r="S109" s="63"/>
      <c r="T109" s="63"/>
      <c r="U109" s="63"/>
      <c r="V109" s="63"/>
    </row>
    <row r="110" spans="1:22">
      <c r="A110" s="7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74"/>
      <c r="P110" s="74"/>
      <c r="Q110" s="74"/>
      <c r="R110" s="63"/>
      <c r="S110" s="63"/>
      <c r="T110" s="63"/>
      <c r="U110" s="63"/>
      <c r="V110" s="63"/>
    </row>
    <row r="111" spans="1:22">
      <c r="A111" s="7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74"/>
      <c r="P111" s="74"/>
      <c r="Q111" s="74"/>
      <c r="R111" s="63"/>
      <c r="S111" s="63"/>
      <c r="T111" s="63"/>
      <c r="U111" s="63"/>
      <c r="V111" s="63"/>
    </row>
    <row r="112" spans="1:22">
      <c r="A112" s="7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74"/>
      <c r="P112" s="74"/>
      <c r="Q112" s="74"/>
      <c r="R112" s="63"/>
      <c r="S112" s="63"/>
      <c r="T112" s="63"/>
      <c r="U112" s="63"/>
      <c r="V112" s="63"/>
    </row>
    <row r="113" spans="1:22">
      <c r="A113" s="7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74"/>
      <c r="P113" s="74"/>
      <c r="Q113" s="74"/>
      <c r="R113" s="63"/>
      <c r="S113" s="63"/>
      <c r="T113" s="63"/>
      <c r="U113" s="63"/>
      <c r="V113" s="63"/>
    </row>
    <row r="114" spans="1:22">
      <c r="A114" s="7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74"/>
      <c r="P114" s="74"/>
      <c r="Q114" s="74"/>
      <c r="R114" s="63"/>
      <c r="S114" s="63"/>
      <c r="T114" s="63"/>
      <c r="U114" s="63"/>
      <c r="V114" s="63"/>
    </row>
    <row r="115" spans="1:22">
      <c r="A115" s="7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74"/>
      <c r="P115" s="74"/>
      <c r="Q115" s="74"/>
      <c r="R115" s="63"/>
      <c r="S115" s="63"/>
      <c r="T115" s="63"/>
      <c r="U115" s="63"/>
      <c r="V115" s="63"/>
    </row>
    <row r="116" spans="1:22">
      <c r="A116" s="7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74"/>
      <c r="P116" s="74"/>
      <c r="Q116" s="74"/>
      <c r="R116" s="63"/>
      <c r="S116" s="63"/>
      <c r="T116" s="63"/>
      <c r="U116" s="63"/>
      <c r="V116" s="63"/>
    </row>
    <row r="117" spans="1:22">
      <c r="A117" s="7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74"/>
      <c r="P117" s="74"/>
      <c r="Q117" s="74"/>
      <c r="R117" s="63"/>
      <c r="S117" s="63"/>
      <c r="T117" s="63"/>
      <c r="U117" s="63"/>
      <c r="V117" s="63"/>
    </row>
    <row r="118" spans="1:22">
      <c r="A118" s="7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74"/>
      <c r="P118" s="74"/>
      <c r="Q118" s="74"/>
      <c r="R118" s="63"/>
      <c r="S118" s="63"/>
      <c r="T118" s="63"/>
      <c r="U118" s="63"/>
      <c r="V118" s="63"/>
    </row>
    <row r="119" spans="1:22">
      <c r="A119" s="7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74"/>
      <c r="P119" s="74"/>
      <c r="Q119" s="74"/>
      <c r="R119" s="63"/>
      <c r="S119" s="63"/>
      <c r="T119" s="63"/>
      <c r="U119" s="63"/>
      <c r="V119" s="63"/>
    </row>
    <row r="120" spans="1:22">
      <c r="A120" s="7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74"/>
      <c r="P120" s="74"/>
      <c r="Q120" s="74"/>
      <c r="R120" s="63"/>
      <c r="S120" s="63"/>
      <c r="T120" s="63"/>
      <c r="U120" s="63"/>
      <c r="V120" s="63"/>
    </row>
    <row r="121" spans="1:22">
      <c r="A121" s="7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74"/>
      <c r="P121" s="74"/>
      <c r="Q121" s="74"/>
      <c r="R121" s="63"/>
      <c r="S121" s="63"/>
      <c r="T121" s="63"/>
      <c r="U121" s="63"/>
      <c r="V121" s="63"/>
    </row>
    <row r="122" spans="1:22">
      <c r="A122" s="7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74"/>
      <c r="P122" s="74"/>
      <c r="Q122" s="74"/>
      <c r="R122" s="63"/>
      <c r="S122" s="63"/>
      <c r="T122" s="63"/>
      <c r="U122" s="63"/>
      <c r="V122" s="63"/>
    </row>
    <row r="123" spans="1:22">
      <c r="A123" s="7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74"/>
      <c r="P123" s="74"/>
      <c r="Q123" s="74"/>
      <c r="R123" s="63"/>
      <c r="S123" s="63"/>
      <c r="T123" s="63"/>
      <c r="U123" s="63"/>
      <c r="V123" s="63"/>
    </row>
    <row r="124" spans="1:22">
      <c r="A124" s="7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74"/>
      <c r="P124" s="74"/>
      <c r="Q124" s="74"/>
      <c r="R124" s="63"/>
      <c r="S124" s="63"/>
      <c r="T124" s="63"/>
      <c r="U124" s="63"/>
      <c r="V124" s="63"/>
    </row>
    <row r="125" spans="1:22">
      <c r="A125" s="7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74"/>
      <c r="P125" s="74"/>
      <c r="Q125" s="74"/>
      <c r="R125" s="63"/>
      <c r="S125" s="63"/>
      <c r="T125" s="63"/>
      <c r="U125" s="63"/>
      <c r="V125" s="63"/>
    </row>
    <row r="126" spans="1:22">
      <c r="A126" s="7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74"/>
      <c r="P126" s="74"/>
      <c r="Q126" s="74"/>
      <c r="R126" s="63"/>
      <c r="S126" s="63"/>
      <c r="T126" s="63"/>
      <c r="U126" s="63"/>
      <c r="V126" s="63"/>
    </row>
    <row r="127" spans="1:22">
      <c r="A127" s="7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74"/>
      <c r="P127" s="74"/>
      <c r="Q127" s="74"/>
      <c r="R127" s="63"/>
      <c r="S127" s="63"/>
      <c r="T127" s="63"/>
      <c r="U127" s="63"/>
      <c r="V127" s="63"/>
    </row>
    <row r="128" spans="1:22">
      <c r="A128" s="7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74"/>
      <c r="P128" s="74"/>
      <c r="Q128" s="74"/>
      <c r="R128" s="63"/>
      <c r="S128" s="63"/>
      <c r="T128" s="63"/>
      <c r="U128" s="63"/>
      <c r="V128" s="63"/>
    </row>
    <row r="129" spans="1:22">
      <c r="A129" s="7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74"/>
      <c r="P129" s="74"/>
      <c r="Q129" s="74"/>
      <c r="R129" s="63"/>
      <c r="S129" s="63"/>
      <c r="T129" s="63"/>
      <c r="U129" s="63"/>
      <c r="V129" s="63"/>
    </row>
    <row r="130" spans="1:22">
      <c r="A130" s="7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74"/>
      <c r="P130" s="74"/>
      <c r="Q130" s="74"/>
      <c r="R130" s="63"/>
      <c r="S130" s="63"/>
      <c r="T130" s="63"/>
      <c r="U130" s="63"/>
      <c r="V130" s="63"/>
    </row>
    <row r="131" spans="1:22">
      <c r="A131" s="7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74"/>
      <c r="P131" s="74"/>
      <c r="Q131" s="74"/>
      <c r="R131" s="63"/>
      <c r="S131" s="63"/>
      <c r="T131" s="63"/>
      <c r="U131" s="63"/>
      <c r="V131" s="63"/>
    </row>
    <row r="132" spans="1:22">
      <c r="A132" s="7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74"/>
      <c r="P132" s="74"/>
      <c r="Q132" s="74"/>
      <c r="R132" s="63"/>
      <c r="S132" s="63"/>
      <c r="T132" s="63"/>
      <c r="U132" s="63"/>
      <c r="V132" s="63"/>
    </row>
    <row r="133" spans="1:22">
      <c r="A133" s="7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74"/>
      <c r="P133" s="74"/>
      <c r="Q133" s="74"/>
      <c r="R133" s="63"/>
      <c r="S133" s="63"/>
      <c r="T133" s="63"/>
      <c r="U133" s="63"/>
      <c r="V133" s="63"/>
    </row>
    <row r="134" spans="1:22">
      <c r="A134" s="72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74"/>
      <c r="P134" s="74"/>
      <c r="Q134" s="74"/>
      <c r="R134" s="63"/>
      <c r="S134" s="63"/>
      <c r="T134" s="63"/>
      <c r="U134" s="63"/>
      <c r="V134" s="63"/>
    </row>
    <row r="135" spans="1:22">
      <c r="A135" s="7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74"/>
      <c r="P135" s="74"/>
      <c r="Q135" s="74"/>
      <c r="R135" s="63"/>
      <c r="S135" s="63"/>
      <c r="T135" s="63"/>
      <c r="U135" s="63"/>
      <c r="V135" s="63"/>
    </row>
    <row r="136" spans="1:22">
      <c r="A136" s="7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74"/>
      <c r="P136" s="74"/>
      <c r="Q136" s="74"/>
      <c r="R136" s="63"/>
      <c r="S136" s="63"/>
      <c r="T136" s="63"/>
      <c r="U136" s="63"/>
      <c r="V136" s="63"/>
    </row>
    <row r="137" spans="1:22">
      <c r="A137" s="72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74"/>
      <c r="P137" s="74"/>
      <c r="Q137" s="74"/>
      <c r="R137" s="63"/>
      <c r="S137" s="63"/>
      <c r="T137" s="63"/>
      <c r="U137" s="63"/>
      <c r="V137" s="63"/>
    </row>
    <row r="138" spans="1:22">
      <c r="A138" s="7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74"/>
      <c r="P138" s="74"/>
      <c r="Q138" s="74"/>
      <c r="R138" s="63"/>
      <c r="S138" s="63"/>
      <c r="T138" s="63"/>
      <c r="U138" s="63"/>
      <c r="V138" s="63"/>
    </row>
    <row r="139" spans="1:22">
      <c r="A139" s="7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74"/>
      <c r="P139" s="74"/>
      <c r="Q139" s="74"/>
      <c r="R139" s="63"/>
      <c r="S139" s="63"/>
      <c r="T139" s="63"/>
      <c r="U139" s="63"/>
      <c r="V139" s="63"/>
    </row>
    <row r="140" spans="1:22">
      <c r="A140" s="7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74"/>
      <c r="P140" s="74"/>
      <c r="Q140" s="74"/>
      <c r="R140" s="63"/>
      <c r="S140" s="63"/>
      <c r="T140" s="63"/>
      <c r="U140" s="63"/>
      <c r="V140" s="63"/>
    </row>
    <row r="141" spans="1:22">
      <c r="A141" s="7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74"/>
      <c r="P141" s="74"/>
      <c r="Q141" s="74"/>
      <c r="R141" s="63"/>
      <c r="S141" s="63"/>
      <c r="T141" s="63"/>
      <c r="U141" s="63"/>
      <c r="V141" s="63"/>
    </row>
    <row r="142" spans="1:22">
      <c r="A142" s="72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74"/>
      <c r="P142" s="74"/>
      <c r="Q142" s="74"/>
      <c r="R142" s="63"/>
      <c r="S142" s="63"/>
      <c r="T142" s="63"/>
      <c r="U142" s="63"/>
      <c r="V142" s="63"/>
    </row>
    <row r="143" spans="1:22">
      <c r="A143" s="72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74"/>
      <c r="P143" s="74"/>
      <c r="Q143" s="74"/>
      <c r="R143" s="63"/>
      <c r="S143" s="63"/>
      <c r="T143" s="63"/>
      <c r="U143" s="63"/>
      <c r="V143" s="63"/>
    </row>
    <row r="144" spans="1:22">
      <c r="A144" s="72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74"/>
      <c r="P144" s="74"/>
      <c r="Q144" s="74"/>
      <c r="R144" s="63"/>
      <c r="S144" s="63"/>
      <c r="T144" s="63"/>
      <c r="U144" s="63"/>
      <c r="V144" s="63"/>
    </row>
    <row r="145" spans="1:22">
      <c r="A145" s="72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74"/>
      <c r="P145" s="74"/>
      <c r="Q145" s="74"/>
      <c r="R145" s="63"/>
      <c r="S145" s="63"/>
      <c r="T145" s="63"/>
      <c r="U145" s="63"/>
      <c r="V145" s="63"/>
    </row>
    <row r="146" spans="1:22">
      <c r="A146" s="7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74"/>
      <c r="P146" s="74"/>
      <c r="Q146" s="74"/>
      <c r="R146" s="63"/>
      <c r="S146" s="63"/>
      <c r="T146" s="63"/>
      <c r="U146" s="63"/>
      <c r="V146" s="63"/>
    </row>
    <row r="147" spans="1:22">
      <c r="A147" s="72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74"/>
      <c r="P147" s="74"/>
      <c r="Q147" s="74"/>
      <c r="R147" s="63"/>
      <c r="S147" s="63"/>
      <c r="T147" s="63"/>
      <c r="U147" s="63"/>
      <c r="V147" s="63"/>
    </row>
    <row r="148" spans="1:22">
      <c r="A148" s="7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74"/>
      <c r="P148" s="74"/>
      <c r="Q148" s="74"/>
      <c r="R148" s="63"/>
      <c r="S148" s="63"/>
      <c r="T148" s="63"/>
      <c r="U148" s="63"/>
      <c r="V148" s="63"/>
    </row>
    <row r="149" spans="1:22">
      <c r="A149" s="7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74"/>
      <c r="P149" s="74"/>
      <c r="Q149" s="74"/>
      <c r="R149" s="63"/>
      <c r="S149" s="63"/>
      <c r="T149" s="63"/>
      <c r="U149" s="63"/>
      <c r="V149" s="63"/>
    </row>
    <row r="150" spans="1:22">
      <c r="A150" s="7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74"/>
      <c r="P150" s="74"/>
      <c r="Q150" s="74"/>
      <c r="R150" s="63"/>
      <c r="S150" s="63"/>
      <c r="T150" s="63"/>
      <c r="U150" s="63"/>
      <c r="V150" s="63"/>
    </row>
    <row r="151" spans="1:22">
      <c r="A151" s="7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74"/>
      <c r="P151" s="74"/>
      <c r="Q151" s="74"/>
      <c r="R151" s="63"/>
      <c r="S151" s="63"/>
      <c r="T151" s="63"/>
      <c r="U151" s="63"/>
      <c r="V151" s="63"/>
    </row>
    <row r="152" spans="1:22">
      <c r="A152" s="72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74"/>
      <c r="P152" s="74"/>
      <c r="Q152" s="74"/>
      <c r="R152" s="63"/>
      <c r="S152" s="63"/>
      <c r="T152" s="63"/>
      <c r="U152" s="63"/>
      <c r="V152" s="63"/>
    </row>
    <row r="153" spans="1:22">
      <c r="A153" s="72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74"/>
      <c r="P153" s="74"/>
      <c r="Q153" s="74"/>
      <c r="R153" s="63"/>
      <c r="S153" s="63"/>
      <c r="T153" s="63"/>
      <c r="U153" s="63"/>
      <c r="V153" s="63"/>
    </row>
    <row r="154" spans="1:22">
      <c r="A154" s="72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74"/>
      <c r="P154" s="74"/>
      <c r="Q154" s="74"/>
      <c r="R154" s="63"/>
      <c r="S154" s="63"/>
      <c r="T154" s="63"/>
      <c r="U154" s="63"/>
      <c r="V154" s="63"/>
    </row>
    <row r="155" spans="1:22">
      <c r="A155" s="7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74"/>
      <c r="P155" s="74"/>
      <c r="Q155" s="74"/>
      <c r="R155" s="63"/>
      <c r="S155" s="63"/>
      <c r="T155" s="63"/>
      <c r="U155" s="63"/>
      <c r="V155" s="63"/>
    </row>
    <row r="156" spans="1:22">
      <c r="A156" s="7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74"/>
      <c r="P156" s="74"/>
      <c r="Q156" s="74"/>
      <c r="R156" s="63"/>
      <c r="S156" s="63"/>
      <c r="T156" s="63"/>
      <c r="U156" s="63"/>
      <c r="V156" s="63"/>
    </row>
    <row r="157" spans="1:22">
      <c r="A157" s="7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74"/>
      <c r="P157" s="74"/>
      <c r="Q157" s="74"/>
      <c r="R157" s="63"/>
      <c r="S157" s="63"/>
      <c r="T157" s="63"/>
      <c r="U157" s="63"/>
      <c r="V157" s="63"/>
    </row>
    <row r="158" spans="1:22">
      <c r="A158" s="7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74"/>
      <c r="P158" s="74"/>
      <c r="Q158" s="74"/>
      <c r="R158" s="63"/>
      <c r="S158" s="63"/>
      <c r="T158" s="63"/>
      <c r="U158" s="63"/>
      <c r="V158" s="63"/>
    </row>
    <row r="159" spans="1:22">
      <c r="A159" s="7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74"/>
      <c r="P159" s="74"/>
      <c r="Q159" s="74"/>
      <c r="R159" s="63"/>
      <c r="S159" s="63"/>
      <c r="T159" s="63"/>
      <c r="U159" s="63"/>
      <c r="V159" s="63"/>
    </row>
    <row r="160" spans="1:22">
      <c r="A160" s="7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74"/>
      <c r="P160" s="74"/>
      <c r="Q160" s="74"/>
      <c r="R160" s="63"/>
      <c r="S160" s="63"/>
      <c r="T160" s="63"/>
      <c r="U160" s="63"/>
      <c r="V160" s="63"/>
    </row>
    <row r="161" spans="1:22">
      <c r="A161" s="72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74"/>
      <c r="P161" s="74"/>
      <c r="Q161" s="74"/>
      <c r="R161" s="63"/>
      <c r="S161" s="63"/>
      <c r="T161" s="63"/>
      <c r="U161" s="63"/>
      <c r="V161" s="63"/>
    </row>
    <row r="162" spans="1:22">
      <c r="A162" s="72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74"/>
      <c r="P162" s="74"/>
      <c r="Q162" s="74"/>
      <c r="R162" s="63"/>
      <c r="S162" s="63"/>
      <c r="T162" s="63"/>
      <c r="U162" s="63"/>
      <c r="V162" s="63"/>
    </row>
    <row r="163" spans="1:22">
      <c r="A163" s="72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74"/>
      <c r="P163" s="74"/>
      <c r="Q163" s="74"/>
      <c r="R163" s="63"/>
      <c r="S163" s="63"/>
      <c r="T163" s="63"/>
      <c r="U163" s="63"/>
      <c r="V163" s="63"/>
    </row>
    <row r="164" spans="1:22">
      <c r="A164" s="72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74"/>
      <c r="P164" s="74"/>
      <c r="Q164" s="74"/>
      <c r="R164" s="63"/>
      <c r="S164" s="63"/>
      <c r="T164" s="63"/>
      <c r="U164" s="63"/>
      <c r="V164" s="63"/>
    </row>
    <row r="165" spans="1:22">
      <c r="A165" s="7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74"/>
      <c r="P165" s="74"/>
      <c r="Q165" s="74"/>
      <c r="R165" s="63"/>
      <c r="S165" s="63"/>
      <c r="T165" s="63"/>
      <c r="U165" s="63"/>
      <c r="V165" s="63"/>
    </row>
    <row r="166" spans="1:22">
      <c r="A166" s="7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74"/>
      <c r="P166" s="74"/>
      <c r="Q166" s="74"/>
      <c r="R166" s="63"/>
      <c r="S166" s="63"/>
      <c r="T166" s="63"/>
      <c r="U166" s="63"/>
      <c r="V166" s="63"/>
    </row>
    <row r="167" spans="1:22">
      <c r="A167" s="72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74"/>
      <c r="P167" s="74"/>
      <c r="Q167" s="74"/>
      <c r="R167" s="63"/>
      <c r="S167" s="63"/>
      <c r="T167" s="63"/>
      <c r="U167" s="63"/>
      <c r="V167" s="63"/>
    </row>
    <row r="168" spans="1:22">
      <c r="A168" s="2"/>
      <c r="O168" s="3"/>
      <c r="P168" s="3"/>
      <c r="Q168" s="3"/>
    </row>
    <row r="169" spans="1:22">
      <c r="A169" s="2"/>
      <c r="O169" s="3"/>
      <c r="P169" s="3"/>
      <c r="Q169" s="3"/>
    </row>
    <row r="170" spans="1:22">
      <c r="A170" s="2"/>
      <c r="O170" s="3"/>
      <c r="P170" s="3"/>
      <c r="Q170" s="3"/>
    </row>
    <row r="171" spans="1:22">
      <c r="A171" s="2"/>
      <c r="O171" s="3"/>
      <c r="P171" s="3"/>
      <c r="Q171" s="3"/>
    </row>
    <row r="172" spans="1:22">
      <c r="A172" s="2"/>
      <c r="O172" s="3"/>
      <c r="P172" s="3"/>
      <c r="Q172" s="3"/>
    </row>
    <row r="173" spans="1:22">
      <c r="A173" s="2"/>
      <c r="O173" s="3"/>
      <c r="P173" s="3"/>
      <c r="Q173" s="3"/>
    </row>
    <row r="174" spans="1:22">
      <c r="A174" s="2"/>
      <c r="O174" s="3"/>
      <c r="P174" s="3"/>
      <c r="Q174" s="3"/>
    </row>
    <row r="175" spans="1:22">
      <c r="A175" s="2"/>
      <c r="O175" s="3"/>
      <c r="P175" s="3"/>
      <c r="Q175" s="3"/>
    </row>
    <row r="176" spans="1:22">
      <c r="A176" s="2"/>
      <c r="O176" s="3"/>
      <c r="P176" s="3"/>
      <c r="Q176" s="3"/>
    </row>
    <row r="177" spans="1:17">
      <c r="A177" s="2"/>
      <c r="O177" s="3"/>
      <c r="P177" s="3"/>
      <c r="Q177" s="3"/>
    </row>
    <row r="178" spans="1:17">
      <c r="A178" s="2"/>
      <c r="O178" s="3"/>
      <c r="P178" s="3"/>
      <c r="Q178" s="3"/>
    </row>
    <row r="179" spans="1:17">
      <c r="A179" s="2"/>
      <c r="O179" s="3"/>
      <c r="P179" s="3"/>
      <c r="Q179" s="3"/>
    </row>
    <row r="180" spans="1:17">
      <c r="A180" s="2"/>
      <c r="O180" s="3"/>
      <c r="P180" s="3"/>
      <c r="Q180" s="3"/>
    </row>
    <row r="181" spans="1:17">
      <c r="A181" s="2"/>
      <c r="O181" s="3"/>
      <c r="P181" s="3"/>
      <c r="Q181" s="3"/>
    </row>
    <row r="182" spans="1:17">
      <c r="A182" s="2"/>
      <c r="O182" s="3"/>
      <c r="P182" s="3"/>
      <c r="Q182" s="3"/>
    </row>
    <row r="183" spans="1:17">
      <c r="A183" s="2"/>
      <c r="O183" s="3"/>
      <c r="P183" s="3"/>
      <c r="Q183" s="3"/>
    </row>
    <row r="184" spans="1:17">
      <c r="A184" s="2"/>
      <c r="O184" s="3"/>
      <c r="P184" s="3"/>
      <c r="Q184" s="3"/>
    </row>
    <row r="185" spans="1:17">
      <c r="A185" s="2"/>
      <c r="O185" s="3"/>
      <c r="P185" s="3"/>
      <c r="Q185" s="3"/>
    </row>
    <row r="186" spans="1:17">
      <c r="A186" s="2"/>
      <c r="O186" s="3"/>
      <c r="P186" s="3"/>
      <c r="Q186" s="3"/>
    </row>
    <row r="187" spans="1:17">
      <c r="A187" s="2"/>
      <c r="O187" s="3"/>
      <c r="P187" s="3"/>
      <c r="Q187" s="3"/>
    </row>
    <row r="188" spans="1:17">
      <c r="A188" s="2"/>
      <c r="O188" s="3"/>
      <c r="P188" s="3"/>
      <c r="Q188" s="3"/>
    </row>
    <row r="189" spans="1:17">
      <c r="A189" s="2"/>
      <c r="O189" s="3"/>
      <c r="P189" s="3"/>
      <c r="Q189" s="3"/>
    </row>
    <row r="190" spans="1:17">
      <c r="A190" s="2"/>
      <c r="O190" s="3"/>
      <c r="P190" s="3"/>
      <c r="Q190" s="3"/>
    </row>
    <row r="191" spans="1:17">
      <c r="A191" s="2"/>
      <c r="O191" s="3"/>
      <c r="P191" s="3"/>
      <c r="Q191" s="3"/>
    </row>
    <row r="192" spans="1:17">
      <c r="A192" s="2"/>
      <c r="O192" s="3"/>
      <c r="P192" s="3"/>
      <c r="Q192" s="3"/>
    </row>
    <row r="193" spans="1:17">
      <c r="A193" s="2"/>
      <c r="O193" s="3"/>
      <c r="P193" s="3"/>
      <c r="Q193" s="3"/>
    </row>
    <row r="194" spans="1:17">
      <c r="A194" s="2"/>
      <c r="O194" s="3"/>
      <c r="P194" s="3"/>
      <c r="Q194" s="3"/>
    </row>
    <row r="195" spans="1:17">
      <c r="A195" s="2"/>
      <c r="O195" s="3"/>
      <c r="P195" s="3"/>
      <c r="Q195" s="3"/>
    </row>
    <row r="196" spans="1:17">
      <c r="A196" s="2"/>
      <c r="O196" s="3"/>
      <c r="P196" s="3"/>
      <c r="Q196" s="3"/>
    </row>
    <row r="197" spans="1:17">
      <c r="A197" s="2"/>
      <c r="O197" s="3"/>
      <c r="P197" s="3"/>
      <c r="Q197" s="3"/>
    </row>
    <row r="198" spans="1:17">
      <c r="A198" s="2"/>
      <c r="O198" s="3"/>
      <c r="P198" s="3"/>
      <c r="Q198" s="3"/>
    </row>
    <row r="199" spans="1:17">
      <c r="A199" s="2"/>
      <c r="O199" s="3"/>
      <c r="P199" s="3"/>
      <c r="Q199" s="3"/>
    </row>
    <row r="200" spans="1:17">
      <c r="A200" s="2"/>
      <c r="O200" s="3"/>
      <c r="P200" s="3"/>
      <c r="Q200" s="3"/>
    </row>
    <row r="201" spans="1:17">
      <c r="A201" s="2"/>
      <c r="O201" s="3"/>
      <c r="P201" s="3"/>
      <c r="Q201" s="3"/>
    </row>
    <row r="202" spans="1:17">
      <c r="A202" s="2"/>
      <c r="O202" s="3"/>
      <c r="P202" s="3"/>
      <c r="Q202" s="3"/>
    </row>
    <row r="203" spans="1:17">
      <c r="A203" s="2"/>
      <c r="O203" s="3"/>
      <c r="P203" s="3"/>
      <c r="Q203" s="3"/>
    </row>
    <row r="204" spans="1:17">
      <c r="A204" s="2"/>
      <c r="O204" s="3"/>
      <c r="P204" s="3"/>
      <c r="Q204" s="3"/>
    </row>
    <row r="205" spans="1:17">
      <c r="A205" s="2"/>
      <c r="O205" s="3"/>
      <c r="P205" s="3"/>
      <c r="Q205" s="3"/>
    </row>
    <row r="206" spans="1:17">
      <c r="A206" s="2"/>
      <c r="O206" s="3"/>
      <c r="P206" s="3"/>
      <c r="Q206" s="3"/>
    </row>
    <row r="207" spans="1:17">
      <c r="A207" s="2"/>
      <c r="O207" s="3"/>
      <c r="P207" s="3"/>
      <c r="Q207" s="3"/>
    </row>
    <row r="208" spans="1:17">
      <c r="A208" s="2"/>
      <c r="O208" s="3"/>
      <c r="P208" s="3"/>
      <c r="Q208" s="3"/>
    </row>
    <row r="209" spans="1:17">
      <c r="A209" s="2"/>
      <c r="O209" s="3"/>
      <c r="P209" s="3"/>
      <c r="Q209" s="3"/>
    </row>
    <row r="210" spans="1:17">
      <c r="A210" s="2"/>
      <c r="O210" s="3"/>
      <c r="P210" s="3"/>
      <c r="Q210" s="3"/>
    </row>
    <row r="211" spans="1:17">
      <c r="A211" s="2"/>
      <c r="O211" s="3"/>
      <c r="P211" s="3"/>
      <c r="Q211" s="3"/>
    </row>
    <row r="212" spans="1:17">
      <c r="A212" s="2"/>
      <c r="O212" s="3"/>
      <c r="P212" s="3"/>
      <c r="Q212" s="3"/>
    </row>
    <row r="213" spans="1:17">
      <c r="A213" s="2"/>
      <c r="O213" s="3"/>
      <c r="P213" s="3"/>
      <c r="Q213" s="3"/>
    </row>
    <row r="214" spans="1:17">
      <c r="A214" s="2"/>
      <c r="O214" s="3"/>
      <c r="P214" s="3"/>
      <c r="Q214" s="3"/>
    </row>
    <row r="215" spans="1:17">
      <c r="A215" s="2"/>
      <c r="O215" s="3"/>
      <c r="P215" s="3"/>
      <c r="Q215" s="3"/>
    </row>
    <row r="216" spans="1:17">
      <c r="A216" s="2"/>
      <c r="O216" s="3"/>
      <c r="P216" s="3"/>
      <c r="Q216" s="3"/>
    </row>
    <row r="217" spans="1:17">
      <c r="A217" s="2"/>
      <c r="O217" s="3"/>
      <c r="P217" s="3"/>
      <c r="Q217" s="3"/>
    </row>
    <row r="218" spans="1:17">
      <c r="A218" s="2"/>
      <c r="O218" s="3"/>
      <c r="P218" s="3"/>
      <c r="Q218" s="3"/>
    </row>
    <row r="219" spans="1:17">
      <c r="A219" s="2"/>
      <c r="O219" s="3"/>
      <c r="P219" s="3"/>
      <c r="Q219" s="3"/>
    </row>
    <row r="220" spans="1:17">
      <c r="A220" s="2"/>
      <c r="O220" s="3"/>
      <c r="P220" s="3"/>
      <c r="Q220" s="3"/>
    </row>
    <row r="221" spans="1:17">
      <c r="A221" s="2"/>
    </row>
    <row r="222" spans="1:17">
      <c r="A222" s="2"/>
    </row>
    <row r="223" spans="1:17">
      <c r="A223" s="2"/>
    </row>
    <row r="224" spans="1:17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</sheetData>
  <sheetProtection password="C9C5" sheet="1" objects="1" scenarios="1" selectLockedCells="1"/>
  <mergeCells count="10">
    <mergeCell ref="C22:C23"/>
    <mergeCell ref="I23:K23"/>
    <mergeCell ref="M23:O23"/>
    <mergeCell ref="C4:C5"/>
    <mergeCell ref="I3:K3"/>
    <mergeCell ref="M3:O3"/>
    <mergeCell ref="I5:K5"/>
    <mergeCell ref="M5:O5"/>
    <mergeCell ref="I21:K21"/>
    <mergeCell ref="M21:O21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8"/>
    <pageSetUpPr autoPageBreaks="0" fitToPage="1"/>
  </sheetPr>
  <dimension ref="A1:W300"/>
  <sheetViews>
    <sheetView showZeros="0" zoomScale="152" zoomScaleNormal="152" workbookViewId="0">
      <selection activeCell="C11" sqref="C11"/>
    </sheetView>
  </sheetViews>
  <sheetFormatPr baseColWidth="10" defaultRowHeight="13"/>
  <cols>
    <col min="1" max="2" width="2.6640625" customWidth="1"/>
    <col min="3" max="3" width="45.6640625" customWidth="1"/>
    <col min="4" max="4" width="3.6640625" customWidth="1"/>
    <col min="5" max="5" width="14.6640625" customWidth="1"/>
    <col min="6" max="6" width="1.6640625" customWidth="1"/>
    <col min="7" max="7" width="4.6640625" customWidth="1"/>
    <col min="8" max="8" width="1.6640625" customWidth="1"/>
    <col min="9" max="9" width="14.6640625" customWidth="1"/>
    <col min="10" max="10" width="1.6640625" customWidth="1"/>
    <col min="11" max="11" width="5.6640625" customWidth="1"/>
    <col min="12" max="12" width="2.6640625" customWidth="1"/>
    <col min="13" max="13" width="14.6640625" customWidth="1"/>
    <col min="14" max="14" width="1.6640625" customWidth="1"/>
    <col min="15" max="15" width="5.6640625" customWidth="1"/>
    <col min="16" max="16" width="1.6640625" customWidth="1"/>
    <col min="17" max="17" width="4.6640625" customWidth="1"/>
    <col min="18" max="18" width="1.5" customWidth="1"/>
    <col min="19" max="19" width="6.6640625" customWidth="1"/>
    <col min="20" max="256" width="8.83203125" customWidth="1"/>
  </cols>
  <sheetData>
    <row r="1" spans="1:23" ht="1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7"/>
      <c r="T1" s="7"/>
      <c r="U1" s="7"/>
      <c r="V1" s="7"/>
      <c r="W1" s="7"/>
    </row>
    <row r="2" spans="1:23" ht="15" customHeight="1" thickTop="1">
      <c r="A2" s="7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8"/>
      <c r="S2" s="7"/>
      <c r="T2" s="7"/>
      <c r="U2" s="7"/>
      <c r="V2" s="7"/>
      <c r="W2" s="7"/>
    </row>
    <row r="3" spans="1:23" ht="15" customHeight="1">
      <c r="A3" s="7"/>
      <c r="B3" s="24"/>
      <c r="C3" s="80" t="s">
        <v>57</v>
      </c>
      <c r="D3" s="18"/>
      <c r="E3" s="20" t="s">
        <v>53</v>
      </c>
      <c r="F3" s="20"/>
      <c r="G3" s="62"/>
      <c r="H3" s="62"/>
      <c r="I3" s="359" t="s">
        <v>54</v>
      </c>
      <c r="J3" s="356"/>
      <c r="K3" s="356"/>
      <c r="L3" s="62"/>
      <c r="M3" s="359" t="s">
        <v>55</v>
      </c>
      <c r="N3" s="356"/>
      <c r="O3" s="356"/>
      <c r="P3" s="19"/>
      <c r="Q3" s="25"/>
      <c r="R3" s="8"/>
      <c r="S3" s="7"/>
      <c r="T3" s="7"/>
      <c r="U3" s="7"/>
      <c r="V3" s="7"/>
      <c r="W3" s="7"/>
    </row>
    <row r="4" spans="1:23" ht="15" customHeight="1">
      <c r="A4" s="7"/>
      <c r="B4" s="24"/>
      <c r="C4" s="349" t="s">
        <v>149</v>
      </c>
      <c r="D4" s="19"/>
      <c r="E4" s="19"/>
      <c r="F4" s="19"/>
      <c r="G4" s="19"/>
      <c r="H4" s="19"/>
      <c r="I4" s="67"/>
      <c r="J4" s="67"/>
      <c r="K4" s="19"/>
      <c r="L4" s="19"/>
      <c r="M4" s="67"/>
      <c r="N4" s="67"/>
      <c r="O4" s="19"/>
      <c r="P4" s="19"/>
      <c r="Q4" s="25"/>
      <c r="R4" s="8"/>
      <c r="S4" s="7"/>
      <c r="T4" s="7"/>
      <c r="U4" s="7"/>
      <c r="V4" s="7"/>
      <c r="W4" s="7"/>
    </row>
    <row r="5" spans="1:23" ht="15" customHeight="1">
      <c r="A5" s="7"/>
      <c r="B5" s="24"/>
      <c r="C5" s="374"/>
      <c r="D5" s="19"/>
      <c r="E5" s="18"/>
      <c r="F5" s="18"/>
      <c r="G5" s="19"/>
      <c r="H5" s="19"/>
      <c r="I5" s="352" t="s">
        <v>94</v>
      </c>
      <c r="J5" s="353"/>
      <c r="K5" s="353"/>
      <c r="L5" s="19"/>
      <c r="M5" s="352" t="s">
        <v>94</v>
      </c>
      <c r="N5" s="353"/>
      <c r="O5" s="353"/>
      <c r="P5" s="19"/>
      <c r="Q5" s="25"/>
      <c r="R5" s="8"/>
      <c r="S5" s="7"/>
      <c r="T5" s="7"/>
      <c r="U5" s="7"/>
      <c r="V5" s="7"/>
      <c r="W5" s="7"/>
    </row>
    <row r="6" spans="1:23" ht="15.75" customHeight="1">
      <c r="A6" s="7"/>
      <c r="B6" s="24"/>
      <c r="C6" s="7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8"/>
      <c r="S6" s="7"/>
      <c r="T6" s="7"/>
      <c r="U6" s="7"/>
      <c r="V6" s="7"/>
      <c r="W6" s="7"/>
    </row>
    <row r="7" spans="1:23" ht="15" customHeight="1">
      <c r="A7" s="7"/>
      <c r="B7" s="24"/>
      <c r="C7" s="76" t="s">
        <v>37</v>
      </c>
      <c r="D7" s="50"/>
      <c r="E7" s="134">
        <v>0</v>
      </c>
      <c r="F7" s="26"/>
      <c r="G7" s="19"/>
      <c r="H7" s="19"/>
      <c r="I7" s="134">
        <f t="shared" ref="I7:I23" si="0">+E7*(1+($K7/100))</f>
        <v>0</v>
      </c>
      <c r="J7" s="26"/>
      <c r="K7" s="64">
        <v>0</v>
      </c>
      <c r="L7" s="19"/>
      <c r="M7" s="134">
        <f t="shared" ref="M7:M23" si="1">+I7*(1+($O7/100))</f>
        <v>0</v>
      </c>
      <c r="N7" s="26"/>
      <c r="O7" s="64">
        <v>0</v>
      </c>
      <c r="P7" s="4"/>
      <c r="Q7" s="25"/>
      <c r="R7" s="8"/>
      <c r="S7" s="7"/>
      <c r="T7" s="7"/>
      <c r="U7" s="7"/>
      <c r="V7" s="7"/>
      <c r="W7" s="7"/>
    </row>
    <row r="8" spans="1:23" ht="15" customHeight="1">
      <c r="A8" s="7"/>
      <c r="B8" s="24"/>
      <c r="C8" s="76" t="s">
        <v>264</v>
      </c>
      <c r="D8" s="50"/>
      <c r="E8" s="134">
        <v>0</v>
      </c>
      <c r="F8" s="26"/>
      <c r="G8" s="18"/>
      <c r="H8" s="18"/>
      <c r="I8" s="134">
        <f t="shared" si="0"/>
        <v>0</v>
      </c>
      <c r="J8" s="26"/>
      <c r="K8" s="64">
        <v>0</v>
      </c>
      <c r="L8" s="19"/>
      <c r="M8" s="134">
        <f t="shared" si="1"/>
        <v>0</v>
      </c>
      <c r="N8" s="26"/>
      <c r="O8" s="64">
        <v>0</v>
      </c>
      <c r="P8" s="4"/>
      <c r="Q8" s="25"/>
      <c r="R8" s="8"/>
      <c r="S8" s="7"/>
      <c r="T8" s="7"/>
      <c r="U8" s="7"/>
      <c r="V8" s="7"/>
      <c r="W8" s="7"/>
    </row>
    <row r="9" spans="1:23" ht="15" customHeight="1">
      <c r="A9" s="7"/>
      <c r="B9" s="24"/>
      <c r="C9" s="76" t="s">
        <v>131</v>
      </c>
      <c r="D9" s="50"/>
      <c r="E9" s="134">
        <v>0</v>
      </c>
      <c r="F9" s="26"/>
      <c r="G9" s="18"/>
      <c r="H9" s="18"/>
      <c r="I9" s="134">
        <f t="shared" si="0"/>
        <v>0</v>
      </c>
      <c r="J9" s="26"/>
      <c r="K9" s="64">
        <v>0</v>
      </c>
      <c r="L9" s="19"/>
      <c r="M9" s="134">
        <f t="shared" si="1"/>
        <v>0</v>
      </c>
      <c r="N9" s="26"/>
      <c r="O9" s="64">
        <v>0</v>
      </c>
      <c r="P9" s="4"/>
      <c r="Q9" s="25"/>
      <c r="R9" s="8"/>
      <c r="S9" s="7"/>
      <c r="T9" s="7"/>
      <c r="U9" s="7"/>
      <c r="V9" s="7"/>
      <c r="W9" s="7"/>
    </row>
    <row r="10" spans="1:23" ht="15" customHeight="1">
      <c r="A10" s="7"/>
      <c r="B10" s="24"/>
      <c r="C10" s="76" t="s">
        <v>265</v>
      </c>
      <c r="D10" s="50"/>
      <c r="E10" s="134">
        <v>0</v>
      </c>
      <c r="F10" s="26"/>
      <c r="G10" s="18"/>
      <c r="H10" s="18"/>
      <c r="I10" s="134">
        <f t="shared" si="0"/>
        <v>0</v>
      </c>
      <c r="J10" s="26"/>
      <c r="K10" s="64">
        <v>0</v>
      </c>
      <c r="L10" s="19"/>
      <c r="M10" s="134">
        <f t="shared" si="1"/>
        <v>0</v>
      </c>
      <c r="N10" s="26"/>
      <c r="O10" s="64">
        <v>0</v>
      </c>
      <c r="P10" s="4"/>
      <c r="Q10" s="25"/>
      <c r="R10" s="8"/>
      <c r="S10" s="7"/>
      <c r="T10" s="7"/>
      <c r="U10" s="7"/>
      <c r="V10" s="7"/>
      <c r="W10" s="7"/>
    </row>
    <row r="11" spans="1:23" ht="15" customHeight="1">
      <c r="A11" s="7"/>
      <c r="B11" s="24"/>
      <c r="C11" s="76" t="s">
        <v>266</v>
      </c>
      <c r="D11" s="50"/>
      <c r="E11" s="134">
        <v>0</v>
      </c>
      <c r="F11" s="26"/>
      <c r="G11" s="18"/>
      <c r="H11" s="18"/>
      <c r="I11" s="134">
        <f t="shared" si="0"/>
        <v>0</v>
      </c>
      <c r="J11" s="26"/>
      <c r="K11" s="64">
        <v>0</v>
      </c>
      <c r="L11" s="19"/>
      <c r="M11" s="134">
        <f t="shared" si="1"/>
        <v>0</v>
      </c>
      <c r="N11" s="26"/>
      <c r="O11" s="64">
        <v>0</v>
      </c>
      <c r="P11" s="4"/>
      <c r="Q11" s="25"/>
      <c r="R11" s="8"/>
      <c r="S11" s="7"/>
      <c r="T11" s="7"/>
      <c r="U11" s="7"/>
      <c r="V11" s="7"/>
      <c r="W11" s="7"/>
    </row>
    <row r="12" spans="1:23" ht="15" customHeight="1">
      <c r="A12" s="7"/>
      <c r="B12" s="24"/>
      <c r="C12" s="76" t="s">
        <v>38</v>
      </c>
      <c r="D12" s="50"/>
      <c r="E12" s="134">
        <v>0</v>
      </c>
      <c r="F12" s="26"/>
      <c r="G12" s="18"/>
      <c r="H12" s="18"/>
      <c r="I12" s="134">
        <f t="shared" si="0"/>
        <v>0</v>
      </c>
      <c r="J12" s="26"/>
      <c r="K12" s="64">
        <v>0</v>
      </c>
      <c r="L12" s="19"/>
      <c r="M12" s="134">
        <f t="shared" si="1"/>
        <v>0</v>
      </c>
      <c r="N12" s="26"/>
      <c r="O12" s="64">
        <v>0</v>
      </c>
      <c r="P12" s="4"/>
      <c r="Q12" s="25"/>
      <c r="R12" s="8"/>
      <c r="S12" s="7"/>
      <c r="T12" s="7"/>
      <c r="U12" s="7"/>
      <c r="V12" s="7"/>
      <c r="W12" s="7"/>
    </row>
    <row r="13" spans="1:23" ht="15" customHeight="1">
      <c r="A13" s="7"/>
      <c r="B13" s="24"/>
      <c r="C13" s="81" t="s">
        <v>267</v>
      </c>
      <c r="D13" s="50"/>
      <c r="E13" s="134">
        <v>0</v>
      </c>
      <c r="F13" s="26"/>
      <c r="G13" s="18"/>
      <c r="H13" s="18"/>
      <c r="I13" s="134">
        <f t="shared" si="0"/>
        <v>0</v>
      </c>
      <c r="J13" s="26"/>
      <c r="K13" s="64">
        <v>0</v>
      </c>
      <c r="L13" s="19"/>
      <c r="M13" s="134">
        <f t="shared" si="1"/>
        <v>0</v>
      </c>
      <c r="N13" s="26"/>
      <c r="O13" s="64">
        <v>0</v>
      </c>
      <c r="P13" s="4"/>
      <c r="Q13" s="25"/>
      <c r="R13" s="8"/>
      <c r="S13" s="7"/>
      <c r="T13" s="7"/>
      <c r="U13" s="7"/>
      <c r="V13" s="7"/>
      <c r="W13" s="7"/>
    </row>
    <row r="14" spans="1:23" ht="15" customHeight="1">
      <c r="A14" s="7"/>
      <c r="B14" s="24"/>
      <c r="C14" s="83" t="s">
        <v>269</v>
      </c>
      <c r="D14" s="50"/>
      <c r="E14" s="134">
        <v>0</v>
      </c>
      <c r="F14" s="26"/>
      <c r="G14" s="18"/>
      <c r="H14" s="18"/>
      <c r="I14" s="134">
        <f t="shared" si="0"/>
        <v>0</v>
      </c>
      <c r="J14" s="26"/>
      <c r="K14" s="64">
        <v>0</v>
      </c>
      <c r="L14" s="19"/>
      <c r="M14" s="134">
        <f t="shared" si="1"/>
        <v>0</v>
      </c>
      <c r="N14" s="26"/>
      <c r="O14" s="64">
        <v>0</v>
      </c>
      <c r="P14" s="4"/>
      <c r="Q14" s="25"/>
      <c r="R14" s="8"/>
      <c r="S14" s="7"/>
      <c r="T14" s="7"/>
      <c r="U14" s="7"/>
      <c r="V14" s="7"/>
      <c r="W14" s="7"/>
    </row>
    <row r="15" spans="1:23" ht="15" customHeight="1">
      <c r="A15" s="7"/>
      <c r="B15" s="24"/>
      <c r="C15" s="76" t="s">
        <v>268</v>
      </c>
      <c r="D15" s="50"/>
      <c r="E15" s="134">
        <v>0</v>
      </c>
      <c r="F15" s="26"/>
      <c r="G15" s="18"/>
      <c r="H15" s="18"/>
      <c r="I15" s="134">
        <f t="shared" si="0"/>
        <v>0</v>
      </c>
      <c r="J15" s="26"/>
      <c r="K15" s="64">
        <v>0</v>
      </c>
      <c r="L15" s="19"/>
      <c r="M15" s="134">
        <f t="shared" si="1"/>
        <v>0</v>
      </c>
      <c r="N15" s="26"/>
      <c r="O15" s="64">
        <v>0</v>
      </c>
      <c r="P15" s="4"/>
      <c r="Q15" s="25"/>
      <c r="R15" s="8"/>
      <c r="S15" s="7"/>
      <c r="T15" s="7"/>
      <c r="U15" s="7"/>
      <c r="V15" s="7"/>
      <c r="W15" s="7"/>
    </row>
    <row r="16" spans="1:23" ht="15" customHeight="1">
      <c r="A16" s="7"/>
      <c r="B16" s="24"/>
      <c r="C16" s="76" t="s">
        <v>270</v>
      </c>
      <c r="D16" s="50"/>
      <c r="E16" s="134">
        <v>0</v>
      </c>
      <c r="F16" s="26"/>
      <c r="G16" s="18"/>
      <c r="H16" s="18"/>
      <c r="I16" s="134">
        <f t="shared" si="0"/>
        <v>0</v>
      </c>
      <c r="J16" s="26"/>
      <c r="K16" s="64">
        <v>0</v>
      </c>
      <c r="L16" s="19"/>
      <c r="M16" s="134">
        <f t="shared" si="1"/>
        <v>0</v>
      </c>
      <c r="N16" s="26"/>
      <c r="O16" s="64">
        <v>0</v>
      </c>
      <c r="P16" s="4"/>
      <c r="Q16" s="25"/>
      <c r="R16" s="8"/>
      <c r="S16" s="7"/>
      <c r="T16" s="7"/>
      <c r="U16" s="7"/>
      <c r="V16" s="7"/>
      <c r="W16" s="7"/>
    </row>
    <row r="17" spans="1:23" ht="15" customHeight="1">
      <c r="A17" s="7"/>
      <c r="B17" s="24"/>
      <c r="C17" s="76" t="s">
        <v>271</v>
      </c>
      <c r="D17" s="50"/>
      <c r="E17" s="134">
        <v>0</v>
      </c>
      <c r="F17" s="26"/>
      <c r="G17" s="18"/>
      <c r="H17" s="18"/>
      <c r="I17" s="134">
        <f t="shared" si="0"/>
        <v>0</v>
      </c>
      <c r="J17" s="26"/>
      <c r="K17" s="64">
        <v>0</v>
      </c>
      <c r="L17" s="19"/>
      <c r="M17" s="134">
        <f t="shared" si="1"/>
        <v>0</v>
      </c>
      <c r="N17" s="26"/>
      <c r="O17" s="64">
        <v>0</v>
      </c>
      <c r="P17" s="4"/>
      <c r="Q17" s="25"/>
      <c r="R17" s="8"/>
      <c r="S17" s="7"/>
      <c r="T17" s="7"/>
      <c r="U17" s="7"/>
      <c r="V17" s="7"/>
      <c r="W17" s="7"/>
    </row>
    <row r="18" spans="1:23" ht="15" customHeight="1">
      <c r="A18" s="7"/>
      <c r="B18" s="24"/>
      <c r="C18" s="76" t="s">
        <v>272</v>
      </c>
      <c r="D18" s="50"/>
      <c r="E18" s="134">
        <v>0</v>
      </c>
      <c r="F18" s="26"/>
      <c r="G18" s="18"/>
      <c r="H18" s="18"/>
      <c r="I18" s="134">
        <f t="shared" si="0"/>
        <v>0</v>
      </c>
      <c r="J18" s="26"/>
      <c r="K18" s="64">
        <v>0</v>
      </c>
      <c r="L18" s="19"/>
      <c r="M18" s="134">
        <f t="shared" si="1"/>
        <v>0</v>
      </c>
      <c r="N18" s="26"/>
      <c r="O18" s="64">
        <v>0</v>
      </c>
      <c r="P18" s="4"/>
      <c r="Q18" s="25"/>
      <c r="R18" s="8"/>
      <c r="S18" s="7"/>
      <c r="T18" s="7"/>
      <c r="U18" s="7"/>
      <c r="V18" s="7"/>
      <c r="W18" s="7"/>
    </row>
    <row r="19" spans="1:23" ht="15" customHeight="1">
      <c r="A19" s="7"/>
      <c r="B19" s="24"/>
      <c r="C19" s="76" t="s">
        <v>273</v>
      </c>
      <c r="D19" s="50"/>
      <c r="E19" s="134">
        <v>0</v>
      </c>
      <c r="F19" s="26"/>
      <c r="G19" s="18"/>
      <c r="H19" s="18"/>
      <c r="I19" s="134">
        <f t="shared" si="0"/>
        <v>0</v>
      </c>
      <c r="J19" s="26"/>
      <c r="K19" s="64">
        <v>0</v>
      </c>
      <c r="L19" s="19"/>
      <c r="M19" s="134">
        <f t="shared" si="1"/>
        <v>0</v>
      </c>
      <c r="N19" s="26"/>
      <c r="O19" s="64">
        <v>0</v>
      </c>
      <c r="P19" s="4"/>
      <c r="Q19" s="25"/>
      <c r="R19" s="8"/>
      <c r="S19" s="7"/>
      <c r="T19" s="7"/>
      <c r="U19" s="7"/>
      <c r="V19" s="7"/>
      <c r="W19" s="7"/>
    </row>
    <row r="20" spans="1:23" ht="15" customHeight="1">
      <c r="A20" s="7"/>
      <c r="B20" s="24"/>
      <c r="C20" s="76" t="s">
        <v>274</v>
      </c>
      <c r="D20" s="50"/>
      <c r="E20" s="134">
        <v>0</v>
      </c>
      <c r="F20" s="26"/>
      <c r="G20" s="18"/>
      <c r="H20" s="18"/>
      <c r="I20" s="134">
        <f t="shared" si="0"/>
        <v>0</v>
      </c>
      <c r="J20" s="26"/>
      <c r="K20" s="64">
        <v>0</v>
      </c>
      <c r="L20" s="19"/>
      <c r="M20" s="134">
        <f t="shared" si="1"/>
        <v>0</v>
      </c>
      <c r="N20" s="26"/>
      <c r="O20" s="64">
        <v>0</v>
      </c>
      <c r="P20" s="4"/>
      <c r="Q20" s="25"/>
      <c r="R20" s="8"/>
      <c r="S20" s="7"/>
      <c r="T20" s="7"/>
      <c r="U20" s="7"/>
      <c r="V20" s="7"/>
      <c r="W20" s="7"/>
    </row>
    <row r="21" spans="1:23" ht="15" customHeight="1">
      <c r="A21" s="7"/>
      <c r="B21" s="24"/>
      <c r="C21" s="76" t="s">
        <v>47</v>
      </c>
      <c r="D21" s="50"/>
      <c r="E21" s="134">
        <v>0</v>
      </c>
      <c r="F21" s="26"/>
      <c r="G21" s="18"/>
      <c r="H21" s="18"/>
      <c r="I21" s="134">
        <f t="shared" si="0"/>
        <v>0</v>
      </c>
      <c r="J21" s="26"/>
      <c r="K21" s="64">
        <v>0</v>
      </c>
      <c r="L21" s="19"/>
      <c r="M21" s="134">
        <f t="shared" si="1"/>
        <v>0</v>
      </c>
      <c r="N21" s="26"/>
      <c r="O21" s="64">
        <v>0</v>
      </c>
      <c r="P21" s="4"/>
      <c r="Q21" s="25"/>
      <c r="R21" s="8"/>
      <c r="S21" s="7"/>
      <c r="T21" s="7"/>
      <c r="U21" s="7"/>
      <c r="V21" s="7"/>
      <c r="W21" s="7"/>
    </row>
    <row r="22" spans="1:23" ht="15" customHeight="1">
      <c r="A22" s="7"/>
      <c r="B22" s="24"/>
      <c r="C22" s="76"/>
      <c r="D22" s="50"/>
      <c r="E22" s="134">
        <v>0</v>
      </c>
      <c r="F22" s="26"/>
      <c r="G22" s="18"/>
      <c r="H22" s="18"/>
      <c r="I22" s="134">
        <f t="shared" si="0"/>
        <v>0</v>
      </c>
      <c r="J22" s="26"/>
      <c r="K22" s="64">
        <v>0</v>
      </c>
      <c r="L22" s="19"/>
      <c r="M22" s="134">
        <f t="shared" si="1"/>
        <v>0</v>
      </c>
      <c r="N22" s="26"/>
      <c r="O22" s="64">
        <v>0</v>
      </c>
      <c r="P22" s="4"/>
      <c r="Q22" s="25"/>
      <c r="R22" s="8"/>
      <c r="S22" s="7"/>
      <c r="T22" s="7"/>
      <c r="U22" s="7"/>
      <c r="V22" s="7"/>
      <c r="W22" s="7"/>
    </row>
    <row r="23" spans="1:23" ht="15" customHeight="1">
      <c r="A23" s="7"/>
      <c r="B23" s="24"/>
      <c r="C23" s="76" t="s">
        <v>25</v>
      </c>
      <c r="D23" s="50"/>
      <c r="E23" s="134">
        <v>0</v>
      </c>
      <c r="F23" s="26"/>
      <c r="G23" s="18"/>
      <c r="H23" s="18"/>
      <c r="I23" s="134">
        <f t="shared" si="0"/>
        <v>0</v>
      </c>
      <c r="J23" s="26"/>
      <c r="K23" s="64">
        <v>0</v>
      </c>
      <c r="L23" s="19"/>
      <c r="M23" s="134">
        <f t="shared" si="1"/>
        <v>0</v>
      </c>
      <c r="N23" s="26"/>
      <c r="O23" s="64">
        <v>0</v>
      </c>
      <c r="P23" s="4"/>
      <c r="Q23" s="25"/>
      <c r="R23" s="8"/>
      <c r="S23" s="7"/>
      <c r="T23" s="7"/>
      <c r="U23" s="7"/>
      <c r="V23" s="7"/>
      <c r="W23" s="7"/>
    </row>
    <row r="24" spans="1:23" ht="10" customHeight="1">
      <c r="A24" s="7"/>
      <c r="B24" s="24"/>
      <c r="C24" s="78"/>
      <c r="D24" s="50"/>
      <c r="E24" s="128"/>
      <c r="F24" s="26"/>
      <c r="G24" s="18"/>
      <c r="H24" s="18"/>
      <c r="I24" s="128"/>
      <c r="J24" s="26"/>
      <c r="K24" s="18"/>
      <c r="L24" s="18"/>
      <c r="M24" s="128"/>
      <c r="N24" s="26"/>
      <c r="O24" s="19"/>
      <c r="P24" s="19"/>
      <c r="Q24" s="25"/>
      <c r="R24" s="8"/>
      <c r="S24" s="7"/>
      <c r="T24" s="7"/>
      <c r="U24" s="7"/>
      <c r="V24" s="7"/>
      <c r="W24" s="7"/>
    </row>
    <row r="25" spans="1:23" ht="15.75" customHeight="1">
      <c r="A25" s="7"/>
      <c r="B25" s="24"/>
      <c r="C25" s="78" t="s">
        <v>8</v>
      </c>
      <c r="D25" s="50"/>
      <c r="E25" s="128">
        <f>SUM(E7:E23)</f>
        <v>0</v>
      </c>
      <c r="F25" s="26"/>
      <c r="G25" s="18"/>
      <c r="H25" s="18"/>
      <c r="I25" s="128">
        <f>SUM(I7:I23)</f>
        <v>0</v>
      </c>
      <c r="J25" s="26"/>
      <c r="K25" s="18"/>
      <c r="L25" s="18"/>
      <c r="M25" s="128">
        <f>SUM(M7:M23)</f>
        <v>0</v>
      </c>
      <c r="N25" s="26"/>
      <c r="O25" s="19"/>
      <c r="P25" s="19"/>
      <c r="Q25" s="25"/>
      <c r="R25" s="8"/>
      <c r="S25" s="7"/>
      <c r="T25" s="7"/>
      <c r="U25" s="7"/>
      <c r="V25" s="7"/>
      <c r="W25" s="7"/>
    </row>
    <row r="26" spans="1:23" ht="10" customHeight="1" thickBot="1">
      <c r="A26" s="7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8"/>
      <c r="S26" s="7"/>
      <c r="T26" s="7"/>
      <c r="U26" s="7"/>
      <c r="V26" s="7"/>
      <c r="W26" s="7"/>
    </row>
    <row r="27" spans="1:23" ht="15.75" customHeight="1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8"/>
      <c r="S27" s="7"/>
      <c r="T27" s="7"/>
      <c r="U27" s="7"/>
      <c r="V27" s="7"/>
      <c r="W27" s="7"/>
    </row>
    <row r="28" spans="1:23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  <c r="Q28" s="8"/>
      <c r="R28" s="8"/>
      <c r="S28" s="7"/>
      <c r="T28" s="7"/>
      <c r="U28" s="7"/>
      <c r="V28" s="7"/>
      <c r="W28" s="7"/>
    </row>
    <row r="29" spans="1:2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8"/>
      <c r="Q29" s="8"/>
      <c r="R29" s="8"/>
      <c r="S29" s="7"/>
      <c r="T29" s="7"/>
      <c r="U29" s="7"/>
      <c r="V29" s="7"/>
      <c r="W29" s="7"/>
    </row>
    <row r="30" spans="1:2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8"/>
      <c r="Q30" s="8"/>
      <c r="R30" s="8"/>
      <c r="S30" s="7"/>
      <c r="T30" s="7"/>
      <c r="U30" s="7"/>
      <c r="V30" s="7"/>
      <c r="W30" s="7"/>
    </row>
    <row r="31" spans="1:2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1"/>
      <c r="Q31" s="71"/>
      <c r="R31" s="71"/>
      <c r="S31" s="70"/>
      <c r="T31" s="70"/>
      <c r="U31" s="70"/>
      <c r="V31" s="70"/>
      <c r="W31" s="70"/>
    </row>
    <row r="32" spans="1:2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1"/>
      <c r="Q32" s="71"/>
      <c r="R32" s="71"/>
      <c r="S32" s="70"/>
      <c r="T32" s="70"/>
      <c r="U32" s="70"/>
      <c r="V32" s="70"/>
      <c r="W32" s="70"/>
    </row>
    <row r="33" spans="1:2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1"/>
      <c r="Q33" s="71"/>
      <c r="R33" s="71"/>
      <c r="S33" s="70"/>
      <c r="T33" s="70"/>
      <c r="U33" s="70"/>
      <c r="V33" s="70"/>
      <c r="W33" s="70"/>
    </row>
    <row r="34" spans="1:2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71"/>
      <c r="Q34" s="71"/>
      <c r="R34" s="71"/>
      <c r="S34" s="70"/>
      <c r="T34" s="70"/>
      <c r="U34" s="70"/>
      <c r="V34" s="70"/>
      <c r="W34" s="70"/>
    </row>
    <row r="35" spans="1:2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71"/>
      <c r="Q35" s="71"/>
      <c r="R35" s="71"/>
      <c r="S35" s="70"/>
      <c r="T35" s="70"/>
      <c r="U35" s="70"/>
      <c r="V35" s="70"/>
      <c r="W35" s="70"/>
    </row>
    <row r="36" spans="1:2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71"/>
      <c r="Q36" s="71"/>
      <c r="R36" s="71"/>
      <c r="S36" s="70"/>
      <c r="T36" s="70"/>
      <c r="U36" s="70"/>
      <c r="V36" s="70"/>
      <c r="W36" s="70"/>
    </row>
    <row r="37" spans="1:23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  <c r="P37" s="71"/>
      <c r="Q37" s="71"/>
      <c r="R37" s="71"/>
      <c r="S37" s="70"/>
      <c r="T37" s="70"/>
      <c r="U37" s="70"/>
      <c r="V37" s="70"/>
      <c r="W37" s="70"/>
    </row>
    <row r="38" spans="1:23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71"/>
      <c r="Q38" s="71"/>
      <c r="R38" s="71"/>
      <c r="S38" s="70"/>
      <c r="T38" s="70"/>
      <c r="U38" s="70"/>
      <c r="V38" s="70"/>
      <c r="W38" s="70"/>
    </row>
    <row r="39" spans="1:23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71"/>
      <c r="Q39" s="71"/>
      <c r="R39" s="71"/>
      <c r="S39" s="70"/>
      <c r="T39" s="70"/>
      <c r="U39" s="70"/>
      <c r="V39" s="70"/>
      <c r="W39" s="70"/>
    </row>
    <row r="40" spans="1:23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71"/>
      <c r="Q40" s="71"/>
      <c r="R40" s="71"/>
      <c r="S40" s="70"/>
      <c r="T40" s="70"/>
      <c r="U40" s="70"/>
      <c r="V40" s="70"/>
      <c r="W40" s="70"/>
    </row>
    <row r="41" spans="1:23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71"/>
      <c r="Q41" s="71"/>
      <c r="R41" s="71"/>
      <c r="S41" s="70"/>
      <c r="T41" s="70"/>
      <c r="U41" s="70"/>
      <c r="V41" s="70"/>
      <c r="W41" s="70"/>
    </row>
    <row r="42" spans="1:23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0"/>
      <c r="T42" s="70"/>
      <c r="U42" s="70"/>
      <c r="V42" s="70"/>
      <c r="W42" s="70"/>
    </row>
    <row r="43" spans="1:23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0"/>
      <c r="T43" s="70"/>
      <c r="U43" s="70"/>
      <c r="V43" s="70"/>
      <c r="W43" s="70"/>
    </row>
    <row r="44" spans="1:23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0"/>
      <c r="T44" s="70"/>
      <c r="U44" s="70"/>
      <c r="V44" s="70"/>
      <c r="W44" s="70"/>
    </row>
    <row r="45" spans="1:23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0"/>
      <c r="T45" s="70"/>
      <c r="U45" s="70"/>
      <c r="V45" s="70"/>
      <c r="W45" s="70"/>
    </row>
    <row r="46" spans="1:23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0"/>
      <c r="T46" s="70"/>
      <c r="U46" s="70"/>
      <c r="V46" s="70"/>
      <c r="W46" s="70"/>
    </row>
    <row r="47" spans="1:23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0"/>
      <c r="T47" s="70"/>
      <c r="U47" s="70"/>
      <c r="V47" s="70"/>
      <c r="W47" s="70"/>
    </row>
    <row r="48" spans="1:23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0"/>
      <c r="T48" s="70"/>
      <c r="U48" s="70"/>
      <c r="V48" s="70"/>
      <c r="W48" s="70"/>
    </row>
    <row r="49" spans="1:23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0"/>
      <c r="T49" s="70"/>
      <c r="U49" s="70"/>
      <c r="V49" s="70"/>
      <c r="W49" s="70"/>
    </row>
    <row r="50" spans="1:23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0"/>
      <c r="T50" s="70"/>
      <c r="U50" s="70"/>
      <c r="V50" s="70"/>
      <c r="W50" s="70"/>
    </row>
    <row r="51" spans="1:23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0"/>
      <c r="T51" s="70"/>
      <c r="U51" s="70"/>
      <c r="V51" s="70"/>
      <c r="W51" s="70"/>
    </row>
    <row r="52" spans="1:23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1"/>
      <c r="P52" s="71"/>
      <c r="Q52" s="71"/>
      <c r="R52" s="71"/>
      <c r="S52" s="70"/>
      <c r="T52" s="70"/>
      <c r="U52" s="70"/>
      <c r="V52" s="70"/>
      <c r="W52" s="70"/>
    </row>
    <row r="53" spans="1:23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  <c r="P53" s="71"/>
      <c r="Q53" s="71"/>
      <c r="R53" s="71"/>
      <c r="S53" s="70"/>
      <c r="T53" s="70"/>
      <c r="U53" s="70"/>
      <c r="V53" s="70"/>
      <c r="W53" s="70"/>
    </row>
    <row r="54" spans="1:23">
      <c r="A54" s="70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73"/>
      <c r="P54" s="73"/>
      <c r="Q54" s="73"/>
      <c r="R54" s="71"/>
      <c r="S54" s="59"/>
      <c r="T54" s="59"/>
      <c r="U54" s="59"/>
      <c r="V54" s="59"/>
      <c r="W54" s="59"/>
    </row>
    <row r="55" spans="1:23">
      <c r="A55" s="7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74"/>
      <c r="P55" s="74"/>
      <c r="Q55" s="74"/>
      <c r="R55" s="75"/>
      <c r="S55" s="63"/>
      <c r="T55" s="63"/>
      <c r="U55" s="63"/>
      <c r="V55" s="63"/>
      <c r="W55" s="63"/>
    </row>
    <row r="56" spans="1:23">
      <c r="A56" s="7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74"/>
      <c r="P56" s="74"/>
      <c r="Q56" s="74"/>
      <c r="R56" s="75"/>
      <c r="S56" s="63"/>
      <c r="T56" s="63"/>
      <c r="U56" s="63"/>
      <c r="V56" s="63"/>
      <c r="W56" s="63"/>
    </row>
    <row r="57" spans="1:23">
      <c r="A57" s="7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74"/>
      <c r="P57" s="74"/>
      <c r="Q57" s="74"/>
      <c r="R57" s="75"/>
      <c r="S57" s="63"/>
      <c r="T57" s="63"/>
      <c r="U57" s="63"/>
      <c r="V57" s="63"/>
      <c r="W57" s="63"/>
    </row>
    <row r="58" spans="1:23">
      <c r="A58" s="7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74"/>
      <c r="P58" s="74"/>
      <c r="Q58" s="74"/>
      <c r="R58" s="74"/>
      <c r="S58" s="63"/>
      <c r="T58" s="63"/>
      <c r="U58" s="63"/>
      <c r="V58" s="63"/>
      <c r="W58" s="63"/>
    </row>
    <row r="59" spans="1:23">
      <c r="A59" s="7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74"/>
      <c r="P59" s="74"/>
      <c r="Q59" s="74"/>
      <c r="R59" s="74"/>
      <c r="S59" s="63"/>
      <c r="T59" s="63"/>
      <c r="U59" s="63"/>
      <c r="V59" s="63"/>
      <c r="W59" s="63"/>
    </row>
    <row r="60" spans="1:23">
      <c r="A60" s="7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74"/>
      <c r="P60" s="74"/>
      <c r="Q60" s="74"/>
      <c r="R60" s="74"/>
      <c r="S60" s="63"/>
      <c r="T60" s="63"/>
      <c r="U60" s="63"/>
      <c r="V60" s="63"/>
      <c r="W60" s="63"/>
    </row>
    <row r="61" spans="1:23">
      <c r="A61" s="7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74"/>
      <c r="P61" s="74"/>
      <c r="Q61" s="74"/>
      <c r="R61" s="74"/>
      <c r="S61" s="63"/>
      <c r="T61" s="63"/>
      <c r="U61" s="63"/>
      <c r="V61" s="63"/>
      <c r="W61" s="63"/>
    </row>
    <row r="62" spans="1:23">
      <c r="A62" s="7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74"/>
      <c r="P62" s="74"/>
      <c r="Q62" s="74"/>
      <c r="R62" s="74"/>
      <c r="S62" s="63"/>
      <c r="T62" s="63"/>
      <c r="U62" s="63"/>
      <c r="V62" s="63"/>
      <c r="W62" s="63"/>
    </row>
    <row r="63" spans="1:23">
      <c r="A63" s="7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74"/>
      <c r="P63" s="74"/>
      <c r="Q63" s="74"/>
      <c r="R63" s="74"/>
      <c r="S63" s="63"/>
      <c r="T63" s="63"/>
      <c r="U63" s="63"/>
      <c r="V63" s="63"/>
      <c r="W63" s="63"/>
    </row>
    <row r="64" spans="1:23">
      <c r="A64" s="7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74"/>
      <c r="P64" s="74"/>
      <c r="Q64" s="74"/>
      <c r="R64" s="74"/>
      <c r="S64" s="63"/>
      <c r="T64" s="63"/>
      <c r="U64" s="63"/>
      <c r="V64" s="63"/>
      <c r="W64" s="63"/>
    </row>
    <row r="65" spans="1:23">
      <c r="A65" s="7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74"/>
      <c r="P65" s="74"/>
      <c r="Q65" s="74"/>
      <c r="R65" s="74"/>
      <c r="S65" s="63"/>
      <c r="T65" s="63"/>
      <c r="U65" s="63"/>
      <c r="V65" s="63"/>
      <c r="W65" s="63"/>
    </row>
    <row r="66" spans="1:23">
      <c r="A66" s="7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74"/>
      <c r="P66" s="74"/>
      <c r="Q66" s="74"/>
      <c r="R66" s="74"/>
      <c r="S66" s="63"/>
      <c r="T66" s="63"/>
      <c r="U66" s="63"/>
      <c r="V66" s="63"/>
      <c r="W66" s="63"/>
    </row>
    <row r="67" spans="1:23">
      <c r="A67" s="7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74"/>
      <c r="P67" s="74"/>
      <c r="Q67" s="74"/>
      <c r="R67" s="74"/>
      <c r="S67" s="63"/>
      <c r="T67" s="63"/>
      <c r="U67" s="63"/>
      <c r="V67" s="63"/>
      <c r="W67" s="63"/>
    </row>
    <row r="68" spans="1:23">
      <c r="A68" s="7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74"/>
      <c r="P68" s="74"/>
      <c r="Q68" s="74"/>
      <c r="R68" s="74"/>
      <c r="S68" s="63"/>
      <c r="T68" s="63"/>
      <c r="U68" s="63"/>
      <c r="V68" s="63"/>
      <c r="W68" s="63"/>
    </row>
    <row r="69" spans="1:23">
      <c r="A69" s="7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74"/>
      <c r="P69" s="74"/>
      <c r="Q69" s="74"/>
      <c r="R69" s="74"/>
      <c r="S69" s="63"/>
      <c r="T69" s="63"/>
      <c r="U69" s="63"/>
      <c r="V69" s="63"/>
      <c r="W69" s="63"/>
    </row>
    <row r="70" spans="1:23">
      <c r="A70" s="7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74"/>
      <c r="P70" s="74"/>
      <c r="Q70" s="74"/>
      <c r="R70" s="74"/>
      <c r="S70" s="63"/>
      <c r="T70" s="63"/>
      <c r="U70" s="63"/>
      <c r="V70" s="63"/>
      <c r="W70" s="63"/>
    </row>
    <row r="71" spans="1:23">
      <c r="A71" s="7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74"/>
      <c r="P71" s="74"/>
      <c r="Q71" s="74"/>
      <c r="R71" s="74"/>
      <c r="S71" s="63"/>
      <c r="T71" s="63"/>
      <c r="U71" s="63"/>
      <c r="V71" s="63"/>
      <c r="W71" s="63"/>
    </row>
    <row r="72" spans="1:23">
      <c r="A72" s="7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74"/>
      <c r="P72" s="74"/>
      <c r="Q72" s="74"/>
      <c r="R72" s="74"/>
      <c r="S72" s="63"/>
      <c r="T72" s="63"/>
      <c r="U72" s="63"/>
      <c r="V72" s="63"/>
      <c r="W72" s="63"/>
    </row>
    <row r="73" spans="1:23">
      <c r="A73" s="7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4"/>
      <c r="P73" s="74"/>
      <c r="Q73" s="74"/>
      <c r="R73" s="74"/>
      <c r="S73" s="63"/>
      <c r="T73" s="63"/>
      <c r="U73" s="63"/>
      <c r="V73" s="63"/>
      <c r="W73" s="63"/>
    </row>
    <row r="74" spans="1:23">
      <c r="A74" s="7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4"/>
      <c r="P74" s="74"/>
      <c r="Q74" s="74"/>
      <c r="R74" s="74"/>
      <c r="S74" s="63"/>
      <c r="T74" s="63"/>
      <c r="U74" s="63"/>
      <c r="V74" s="63"/>
      <c r="W74" s="63"/>
    </row>
    <row r="75" spans="1:23">
      <c r="A75" s="7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4"/>
      <c r="P75" s="74"/>
      <c r="Q75" s="74"/>
      <c r="R75" s="74"/>
      <c r="S75" s="63"/>
      <c r="T75" s="63"/>
      <c r="U75" s="63"/>
      <c r="V75" s="63"/>
      <c r="W75" s="63"/>
    </row>
    <row r="76" spans="1:23">
      <c r="A76" s="7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74"/>
      <c r="P76" s="74"/>
      <c r="Q76" s="74"/>
      <c r="R76" s="74"/>
      <c r="S76" s="63"/>
      <c r="T76" s="63"/>
      <c r="U76" s="63"/>
      <c r="V76" s="63"/>
      <c r="W76" s="63"/>
    </row>
    <row r="77" spans="1:23">
      <c r="A77" s="7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74"/>
      <c r="P77" s="74"/>
      <c r="Q77" s="74"/>
      <c r="R77" s="63"/>
      <c r="S77" s="63"/>
      <c r="T77" s="63"/>
      <c r="U77" s="63"/>
      <c r="V77" s="63"/>
      <c r="W77" s="63"/>
    </row>
    <row r="78" spans="1:23">
      <c r="A78" s="7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4"/>
      <c r="P78" s="74"/>
      <c r="Q78" s="74"/>
      <c r="R78" s="63"/>
      <c r="S78" s="63"/>
      <c r="T78" s="63"/>
      <c r="U78" s="63"/>
      <c r="V78" s="63"/>
      <c r="W78" s="63"/>
    </row>
    <row r="79" spans="1:23">
      <c r="A79" s="7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4"/>
      <c r="P79" s="74"/>
      <c r="Q79" s="74"/>
      <c r="R79" s="63"/>
      <c r="S79" s="63"/>
      <c r="T79" s="63"/>
      <c r="U79" s="63"/>
      <c r="V79" s="63"/>
      <c r="W79" s="63"/>
    </row>
    <row r="80" spans="1:23">
      <c r="A80" s="7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4"/>
      <c r="P80" s="74"/>
      <c r="Q80" s="74"/>
      <c r="R80" s="63"/>
      <c r="S80" s="63"/>
      <c r="T80" s="63"/>
      <c r="U80" s="63"/>
      <c r="V80" s="63"/>
      <c r="W80" s="63"/>
    </row>
    <row r="81" spans="1:23">
      <c r="A81" s="7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4"/>
      <c r="P81" s="74"/>
      <c r="Q81" s="74"/>
      <c r="R81" s="63"/>
      <c r="S81" s="63"/>
      <c r="T81" s="63"/>
      <c r="U81" s="63"/>
      <c r="V81" s="63"/>
      <c r="W81" s="63"/>
    </row>
    <row r="82" spans="1:23">
      <c r="A82" s="7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4"/>
      <c r="P82" s="74"/>
      <c r="Q82" s="74"/>
      <c r="R82" s="63"/>
      <c r="S82" s="63"/>
      <c r="T82" s="63"/>
      <c r="U82" s="63"/>
      <c r="V82" s="63"/>
      <c r="W82" s="63"/>
    </row>
    <row r="83" spans="1:23">
      <c r="A83" s="7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4"/>
      <c r="P83" s="74"/>
      <c r="Q83" s="74"/>
      <c r="R83" s="63"/>
      <c r="S83" s="63"/>
      <c r="T83" s="63"/>
      <c r="U83" s="63"/>
      <c r="V83" s="63"/>
      <c r="W83" s="63"/>
    </row>
    <row r="84" spans="1:23">
      <c r="A84" s="7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4"/>
      <c r="P84" s="74"/>
      <c r="Q84" s="74"/>
      <c r="R84" s="63"/>
      <c r="S84" s="63"/>
      <c r="T84" s="63"/>
      <c r="U84" s="63"/>
      <c r="V84" s="63"/>
      <c r="W84" s="63"/>
    </row>
    <row r="85" spans="1:23">
      <c r="A85" s="7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4"/>
      <c r="P85" s="74"/>
      <c r="Q85" s="74"/>
      <c r="R85" s="63"/>
      <c r="S85" s="63"/>
      <c r="T85" s="63"/>
      <c r="U85" s="63"/>
      <c r="V85" s="63"/>
      <c r="W85" s="63"/>
    </row>
    <row r="86" spans="1:23">
      <c r="A86" s="7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4"/>
      <c r="P86" s="74"/>
      <c r="Q86" s="74"/>
      <c r="R86" s="63"/>
      <c r="S86" s="63"/>
      <c r="T86" s="63"/>
      <c r="U86" s="63"/>
      <c r="V86" s="63"/>
      <c r="W86" s="63"/>
    </row>
    <row r="87" spans="1:23">
      <c r="A87" s="7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4"/>
      <c r="P87" s="74"/>
      <c r="Q87" s="74"/>
      <c r="R87" s="63"/>
      <c r="S87" s="63"/>
      <c r="T87" s="63"/>
      <c r="U87" s="63"/>
      <c r="V87" s="63"/>
      <c r="W87" s="63"/>
    </row>
    <row r="88" spans="1:23">
      <c r="A88" s="7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4"/>
      <c r="P88" s="74"/>
      <c r="Q88" s="74"/>
      <c r="R88" s="63"/>
      <c r="S88" s="63"/>
      <c r="T88" s="63"/>
      <c r="U88" s="63"/>
      <c r="V88" s="63"/>
      <c r="W88" s="63"/>
    </row>
    <row r="89" spans="1:23">
      <c r="A89" s="7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4"/>
      <c r="P89" s="74"/>
      <c r="Q89" s="74"/>
      <c r="R89" s="63"/>
      <c r="S89" s="63"/>
      <c r="T89" s="63"/>
      <c r="U89" s="63"/>
      <c r="V89" s="63"/>
      <c r="W89" s="63"/>
    </row>
    <row r="90" spans="1:23">
      <c r="A90" s="7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4"/>
      <c r="P90" s="74"/>
      <c r="Q90" s="74"/>
      <c r="R90" s="63"/>
      <c r="S90" s="63"/>
      <c r="T90" s="63"/>
      <c r="U90" s="63"/>
      <c r="V90" s="63"/>
      <c r="W90" s="63"/>
    </row>
    <row r="91" spans="1:23">
      <c r="A91" s="7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4"/>
      <c r="P91" s="74"/>
      <c r="Q91" s="74"/>
      <c r="R91" s="63"/>
      <c r="S91" s="63"/>
      <c r="T91" s="63"/>
      <c r="U91" s="63"/>
      <c r="V91" s="63"/>
      <c r="W91" s="63"/>
    </row>
    <row r="92" spans="1:23">
      <c r="A92" s="7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74"/>
      <c r="P92" s="74"/>
      <c r="Q92" s="74"/>
      <c r="R92" s="63"/>
      <c r="S92" s="63"/>
      <c r="T92" s="63"/>
      <c r="U92" s="63"/>
      <c r="V92" s="63"/>
      <c r="W92" s="63"/>
    </row>
    <row r="93" spans="1:23">
      <c r="A93" s="7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74"/>
      <c r="P93" s="74"/>
      <c r="Q93" s="74"/>
      <c r="R93" s="63"/>
      <c r="S93" s="63"/>
      <c r="T93" s="63"/>
      <c r="U93" s="63"/>
      <c r="V93" s="63"/>
      <c r="W93" s="63"/>
    </row>
    <row r="94" spans="1:23">
      <c r="A94" s="7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74"/>
      <c r="P94" s="74"/>
      <c r="Q94" s="74"/>
      <c r="R94" s="63"/>
      <c r="S94" s="63"/>
      <c r="T94" s="63"/>
      <c r="U94" s="63"/>
      <c r="V94" s="63"/>
      <c r="W94" s="63"/>
    </row>
    <row r="95" spans="1:23">
      <c r="A95" s="7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74"/>
      <c r="P95" s="74"/>
      <c r="Q95" s="74"/>
      <c r="R95" s="63"/>
      <c r="S95" s="63"/>
      <c r="T95" s="63"/>
      <c r="U95" s="63"/>
      <c r="V95" s="63"/>
      <c r="W95" s="63"/>
    </row>
    <row r="96" spans="1:23">
      <c r="A96" s="7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74"/>
      <c r="P96" s="74"/>
      <c r="Q96" s="74"/>
      <c r="R96" s="63"/>
      <c r="S96" s="63"/>
      <c r="T96" s="63"/>
      <c r="U96" s="63"/>
      <c r="V96" s="63"/>
      <c r="W96" s="63"/>
    </row>
    <row r="97" spans="1:23">
      <c r="A97" s="7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74"/>
      <c r="P97" s="74"/>
      <c r="Q97" s="74"/>
      <c r="R97" s="63"/>
      <c r="S97" s="63"/>
      <c r="T97" s="63"/>
      <c r="U97" s="63"/>
      <c r="V97" s="63"/>
      <c r="W97" s="63"/>
    </row>
    <row r="98" spans="1:23">
      <c r="A98" s="7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74"/>
      <c r="P98" s="74"/>
      <c r="Q98" s="74"/>
      <c r="R98" s="63"/>
      <c r="S98" s="63"/>
      <c r="T98" s="63"/>
      <c r="U98" s="63"/>
      <c r="V98" s="63"/>
      <c r="W98" s="63"/>
    </row>
    <row r="99" spans="1:23">
      <c r="A99" s="7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74"/>
      <c r="P99" s="74"/>
      <c r="Q99" s="74"/>
      <c r="R99" s="63"/>
      <c r="S99" s="63"/>
      <c r="T99" s="63"/>
      <c r="U99" s="63"/>
      <c r="V99" s="63"/>
      <c r="W99" s="63"/>
    </row>
    <row r="100" spans="1:23">
      <c r="A100" s="7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74"/>
      <c r="P100" s="74"/>
      <c r="Q100" s="74"/>
      <c r="R100" s="63"/>
      <c r="S100" s="63"/>
      <c r="T100" s="63"/>
      <c r="U100" s="63"/>
      <c r="V100" s="63"/>
      <c r="W100" s="63"/>
    </row>
    <row r="101" spans="1:23">
      <c r="A101" s="7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74"/>
      <c r="P101" s="74"/>
      <c r="Q101" s="74"/>
      <c r="R101" s="63"/>
      <c r="S101" s="63"/>
      <c r="T101" s="63"/>
      <c r="U101" s="63"/>
      <c r="V101" s="63"/>
      <c r="W101" s="63"/>
    </row>
    <row r="102" spans="1:23">
      <c r="A102" s="7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74"/>
      <c r="P102" s="74"/>
      <c r="Q102" s="74"/>
      <c r="R102" s="63"/>
      <c r="S102" s="63"/>
      <c r="T102" s="63"/>
      <c r="U102" s="63"/>
      <c r="V102" s="63"/>
      <c r="W102" s="63"/>
    </row>
    <row r="103" spans="1:23">
      <c r="A103" s="7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74"/>
      <c r="P103" s="74"/>
      <c r="Q103" s="74"/>
      <c r="R103" s="63"/>
      <c r="S103" s="63"/>
      <c r="T103" s="63"/>
      <c r="U103" s="63"/>
      <c r="V103" s="63"/>
      <c r="W103" s="63"/>
    </row>
    <row r="104" spans="1:23">
      <c r="A104" s="7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74"/>
      <c r="P104" s="74"/>
      <c r="Q104" s="74"/>
      <c r="R104" s="63"/>
      <c r="S104" s="63"/>
      <c r="T104" s="63"/>
      <c r="U104" s="63"/>
      <c r="V104" s="63"/>
      <c r="W104" s="63"/>
    </row>
    <row r="105" spans="1:23">
      <c r="A105" s="7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74"/>
      <c r="P105" s="74"/>
      <c r="Q105" s="74"/>
      <c r="R105" s="63"/>
      <c r="S105" s="63"/>
      <c r="T105" s="63"/>
      <c r="U105" s="63"/>
      <c r="V105" s="63"/>
      <c r="W105" s="63"/>
    </row>
    <row r="106" spans="1:23">
      <c r="A106" s="7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74"/>
      <c r="P106" s="74"/>
      <c r="Q106" s="74"/>
      <c r="R106" s="63"/>
      <c r="S106" s="63"/>
      <c r="T106" s="63"/>
      <c r="U106" s="63"/>
      <c r="V106" s="63"/>
      <c r="W106" s="63"/>
    </row>
    <row r="107" spans="1:23">
      <c r="A107" s="7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74"/>
      <c r="P107" s="74"/>
      <c r="Q107" s="74"/>
      <c r="R107" s="63"/>
      <c r="S107" s="63"/>
      <c r="T107" s="63"/>
      <c r="U107" s="63"/>
      <c r="V107" s="63"/>
      <c r="W107" s="63"/>
    </row>
    <row r="108" spans="1:23">
      <c r="A108" s="7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74"/>
      <c r="P108" s="74"/>
      <c r="Q108" s="74"/>
      <c r="R108" s="63"/>
      <c r="S108" s="63"/>
      <c r="T108" s="63"/>
      <c r="U108" s="63"/>
      <c r="V108" s="63"/>
      <c r="W108" s="63"/>
    </row>
    <row r="109" spans="1:23">
      <c r="A109" s="7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74"/>
      <c r="P109" s="74"/>
      <c r="Q109" s="74"/>
      <c r="R109" s="63"/>
      <c r="S109" s="63"/>
      <c r="T109" s="63"/>
      <c r="U109" s="63"/>
      <c r="V109" s="63"/>
      <c r="W109" s="63"/>
    </row>
    <row r="110" spans="1:23">
      <c r="A110" s="7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74"/>
      <c r="P110" s="74"/>
      <c r="Q110" s="74"/>
      <c r="R110" s="63"/>
      <c r="S110" s="63"/>
      <c r="T110" s="63"/>
      <c r="U110" s="63"/>
      <c r="V110" s="63"/>
      <c r="W110" s="63"/>
    </row>
    <row r="111" spans="1:23">
      <c r="A111" s="7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74"/>
      <c r="P111" s="74"/>
      <c r="Q111" s="74"/>
      <c r="R111" s="63"/>
      <c r="S111" s="63"/>
      <c r="T111" s="63"/>
      <c r="U111" s="63"/>
      <c r="V111" s="63"/>
      <c r="W111" s="63"/>
    </row>
    <row r="112" spans="1:23">
      <c r="A112" s="7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74"/>
      <c r="P112" s="74"/>
      <c r="Q112" s="74"/>
      <c r="R112" s="63"/>
      <c r="S112" s="63"/>
      <c r="T112" s="63"/>
      <c r="U112" s="63"/>
      <c r="V112" s="63"/>
      <c r="W112" s="63"/>
    </row>
    <row r="113" spans="1:23">
      <c r="A113" s="7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74"/>
      <c r="P113" s="74"/>
      <c r="Q113" s="74"/>
      <c r="R113" s="63"/>
      <c r="S113" s="63"/>
      <c r="T113" s="63"/>
      <c r="U113" s="63"/>
      <c r="V113" s="63"/>
      <c r="W113" s="63"/>
    </row>
    <row r="114" spans="1:23">
      <c r="A114" s="7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74"/>
      <c r="P114" s="74"/>
      <c r="Q114" s="74"/>
      <c r="R114" s="63"/>
      <c r="S114" s="63"/>
      <c r="T114" s="63"/>
      <c r="U114" s="63"/>
      <c r="V114" s="63"/>
      <c r="W114" s="63"/>
    </row>
    <row r="115" spans="1:23">
      <c r="A115" s="7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74"/>
      <c r="P115" s="74"/>
      <c r="Q115" s="74"/>
      <c r="R115" s="63"/>
      <c r="S115" s="63"/>
      <c r="T115" s="63"/>
      <c r="U115" s="63"/>
      <c r="V115" s="63"/>
      <c r="W115" s="63"/>
    </row>
    <row r="116" spans="1:23">
      <c r="A116" s="7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74"/>
      <c r="P116" s="74"/>
      <c r="Q116" s="74"/>
      <c r="R116" s="63"/>
      <c r="S116" s="63"/>
      <c r="T116" s="63"/>
      <c r="U116" s="63"/>
      <c r="V116" s="63"/>
      <c r="W116" s="63"/>
    </row>
    <row r="117" spans="1:23">
      <c r="A117" s="7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74"/>
      <c r="P117" s="74"/>
      <c r="Q117" s="74"/>
      <c r="R117" s="63"/>
      <c r="S117" s="63"/>
      <c r="T117" s="63"/>
      <c r="U117" s="63"/>
      <c r="V117" s="63"/>
      <c r="W117" s="63"/>
    </row>
    <row r="118" spans="1:23">
      <c r="A118" s="7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74"/>
      <c r="P118" s="74"/>
      <c r="Q118" s="74"/>
      <c r="R118" s="63"/>
      <c r="S118" s="63"/>
      <c r="T118" s="63"/>
      <c r="U118" s="63"/>
      <c r="V118" s="63"/>
      <c r="W118" s="63"/>
    </row>
    <row r="119" spans="1:23">
      <c r="A119" s="7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74"/>
      <c r="P119" s="74"/>
      <c r="Q119" s="74"/>
      <c r="R119" s="63"/>
      <c r="S119" s="63"/>
      <c r="T119" s="63"/>
      <c r="U119" s="63"/>
      <c r="V119" s="63"/>
      <c r="W119" s="63"/>
    </row>
    <row r="120" spans="1:23">
      <c r="A120" s="7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74"/>
      <c r="P120" s="74"/>
      <c r="Q120" s="74"/>
      <c r="R120" s="63"/>
      <c r="S120" s="63"/>
      <c r="T120" s="63"/>
      <c r="U120" s="63"/>
      <c r="V120" s="63"/>
      <c r="W120" s="63"/>
    </row>
    <row r="121" spans="1:23">
      <c r="A121" s="7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74"/>
      <c r="P121" s="74"/>
      <c r="Q121" s="74"/>
      <c r="R121" s="63"/>
      <c r="S121" s="63"/>
      <c r="T121" s="63"/>
      <c r="U121" s="63"/>
      <c r="V121" s="63"/>
      <c r="W121" s="63"/>
    </row>
    <row r="122" spans="1:23">
      <c r="A122" s="7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74"/>
      <c r="P122" s="74"/>
      <c r="Q122" s="74"/>
      <c r="R122" s="63"/>
      <c r="S122" s="63"/>
      <c r="T122" s="63"/>
      <c r="U122" s="63"/>
      <c r="V122" s="63"/>
      <c r="W122" s="63"/>
    </row>
    <row r="123" spans="1:23">
      <c r="A123" s="7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74"/>
      <c r="P123" s="74"/>
      <c r="Q123" s="74"/>
      <c r="R123" s="63"/>
      <c r="S123" s="63"/>
      <c r="T123" s="63"/>
      <c r="U123" s="63"/>
      <c r="V123" s="63"/>
      <c r="W123" s="63"/>
    </row>
    <row r="124" spans="1:23">
      <c r="A124" s="7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74"/>
      <c r="P124" s="74"/>
      <c r="Q124" s="74"/>
      <c r="R124" s="63"/>
      <c r="S124" s="63"/>
      <c r="T124" s="63"/>
      <c r="U124" s="63"/>
      <c r="V124" s="63"/>
      <c r="W124" s="63"/>
    </row>
    <row r="125" spans="1:23">
      <c r="A125" s="7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74"/>
      <c r="P125" s="74"/>
      <c r="Q125" s="74"/>
      <c r="R125" s="63"/>
      <c r="S125" s="63"/>
      <c r="T125" s="63"/>
      <c r="U125" s="63"/>
      <c r="V125" s="63"/>
      <c r="W125" s="63"/>
    </row>
    <row r="126" spans="1:23">
      <c r="A126" s="7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74"/>
      <c r="P126" s="74"/>
      <c r="Q126" s="74"/>
      <c r="R126" s="63"/>
      <c r="S126" s="63"/>
      <c r="T126" s="63"/>
      <c r="U126" s="63"/>
      <c r="V126" s="63"/>
      <c r="W126" s="63"/>
    </row>
    <row r="127" spans="1:23">
      <c r="A127" s="7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74"/>
      <c r="P127" s="74"/>
      <c r="Q127" s="74"/>
      <c r="R127" s="63"/>
      <c r="S127" s="63"/>
      <c r="T127" s="63"/>
      <c r="U127" s="63"/>
      <c r="V127" s="63"/>
      <c r="W127" s="63"/>
    </row>
    <row r="128" spans="1:23">
      <c r="A128" s="7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74"/>
      <c r="P128" s="74"/>
      <c r="Q128" s="74"/>
      <c r="R128" s="63"/>
      <c r="S128" s="63"/>
      <c r="T128" s="63"/>
      <c r="U128" s="63"/>
      <c r="V128" s="63"/>
      <c r="W128" s="63"/>
    </row>
    <row r="129" spans="1:23">
      <c r="A129" s="7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74"/>
      <c r="P129" s="74"/>
      <c r="Q129" s="74"/>
      <c r="R129" s="63"/>
      <c r="S129" s="63"/>
      <c r="T129" s="63"/>
      <c r="U129" s="63"/>
      <c r="V129" s="63"/>
      <c r="W129" s="63"/>
    </row>
    <row r="130" spans="1:23">
      <c r="A130" s="7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74"/>
      <c r="P130" s="74"/>
      <c r="Q130" s="74"/>
      <c r="R130" s="63"/>
      <c r="S130" s="63"/>
      <c r="T130" s="63"/>
      <c r="U130" s="63"/>
      <c r="V130" s="63"/>
      <c r="W130" s="63"/>
    </row>
    <row r="131" spans="1:23">
      <c r="A131" s="7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74"/>
      <c r="P131" s="74"/>
      <c r="Q131" s="74"/>
      <c r="R131" s="63"/>
      <c r="S131" s="63"/>
      <c r="T131" s="63"/>
      <c r="U131" s="63"/>
      <c r="V131" s="63"/>
      <c r="W131" s="63"/>
    </row>
    <row r="132" spans="1:23">
      <c r="A132" s="7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74"/>
      <c r="P132" s="74"/>
      <c r="Q132" s="74"/>
      <c r="R132" s="63"/>
      <c r="S132" s="63"/>
      <c r="T132" s="63"/>
      <c r="U132" s="63"/>
      <c r="V132" s="63"/>
      <c r="W132" s="63"/>
    </row>
    <row r="133" spans="1:23">
      <c r="A133" s="7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74"/>
      <c r="P133" s="74"/>
      <c r="Q133" s="74"/>
      <c r="R133" s="63"/>
      <c r="S133" s="63"/>
      <c r="T133" s="63"/>
      <c r="U133" s="63"/>
      <c r="V133" s="63"/>
      <c r="W133" s="63"/>
    </row>
    <row r="134" spans="1:23">
      <c r="A134" s="72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74"/>
      <c r="P134" s="74"/>
      <c r="Q134" s="74"/>
      <c r="R134" s="63"/>
      <c r="S134" s="63"/>
      <c r="T134" s="63"/>
      <c r="U134" s="63"/>
      <c r="V134" s="63"/>
      <c r="W134" s="63"/>
    </row>
    <row r="135" spans="1:23">
      <c r="A135" s="7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74"/>
      <c r="P135" s="74"/>
      <c r="Q135" s="74"/>
      <c r="R135" s="63"/>
      <c r="S135" s="63"/>
      <c r="T135" s="63"/>
      <c r="U135" s="63"/>
      <c r="V135" s="63"/>
      <c r="W135" s="63"/>
    </row>
    <row r="136" spans="1:23">
      <c r="A136" s="7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74"/>
      <c r="P136" s="74"/>
      <c r="Q136" s="74"/>
      <c r="R136" s="63"/>
      <c r="S136" s="63"/>
      <c r="T136" s="63"/>
      <c r="U136" s="63"/>
      <c r="V136" s="63"/>
      <c r="W136" s="63"/>
    </row>
    <row r="137" spans="1:23">
      <c r="A137" s="72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74"/>
      <c r="P137" s="74"/>
      <c r="Q137" s="74"/>
      <c r="R137" s="63"/>
      <c r="S137" s="63"/>
      <c r="T137" s="63"/>
      <c r="U137" s="63"/>
      <c r="V137" s="63"/>
      <c r="W137" s="63"/>
    </row>
    <row r="138" spans="1:23">
      <c r="A138" s="7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74"/>
      <c r="P138" s="74"/>
      <c r="Q138" s="74"/>
      <c r="R138" s="63"/>
      <c r="S138" s="63"/>
      <c r="T138" s="63"/>
      <c r="U138" s="63"/>
      <c r="V138" s="63"/>
      <c r="W138" s="63"/>
    </row>
    <row r="139" spans="1:23">
      <c r="A139" s="7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74"/>
      <c r="P139" s="74"/>
      <c r="Q139" s="74"/>
      <c r="R139" s="63"/>
      <c r="S139" s="63"/>
      <c r="T139" s="63"/>
      <c r="U139" s="63"/>
      <c r="V139" s="63"/>
      <c r="W139" s="63"/>
    </row>
    <row r="140" spans="1:23">
      <c r="A140" s="7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74"/>
      <c r="P140" s="74"/>
      <c r="Q140" s="74"/>
      <c r="R140" s="63"/>
      <c r="S140" s="63"/>
      <c r="T140" s="63"/>
      <c r="U140" s="63"/>
      <c r="V140" s="63"/>
      <c r="W140" s="63"/>
    </row>
    <row r="141" spans="1:23">
      <c r="A141" s="7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74"/>
      <c r="P141" s="74"/>
      <c r="Q141" s="74"/>
      <c r="R141" s="63"/>
      <c r="S141" s="63"/>
      <c r="T141" s="63"/>
      <c r="U141" s="63"/>
      <c r="V141" s="63"/>
      <c r="W141" s="63"/>
    </row>
    <row r="142" spans="1:23">
      <c r="A142" s="72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74"/>
      <c r="P142" s="74"/>
      <c r="Q142" s="74"/>
      <c r="R142" s="63"/>
      <c r="S142" s="63"/>
      <c r="T142" s="63"/>
      <c r="U142" s="63"/>
      <c r="V142" s="63"/>
      <c r="W142" s="63"/>
    </row>
    <row r="143" spans="1:23">
      <c r="A143" s="72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74"/>
      <c r="P143" s="74"/>
      <c r="Q143" s="74"/>
      <c r="R143" s="63"/>
      <c r="S143" s="63"/>
      <c r="T143" s="63"/>
      <c r="U143" s="63"/>
      <c r="V143" s="63"/>
      <c r="W143" s="63"/>
    </row>
    <row r="144" spans="1:23">
      <c r="A144" s="72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74"/>
      <c r="P144" s="74"/>
      <c r="Q144" s="74"/>
      <c r="R144" s="63"/>
      <c r="S144" s="63"/>
      <c r="T144" s="63"/>
      <c r="U144" s="63"/>
      <c r="V144" s="63"/>
      <c r="W144" s="63"/>
    </row>
    <row r="145" spans="1:23">
      <c r="A145" s="72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74"/>
      <c r="P145" s="74"/>
      <c r="Q145" s="74"/>
      <c r="R145" s="63"/>
      <c r="S145" s="63"/>
      <c r="T145" s="63"/>
      <c r="U145" s="63"/>
      <c r="V145" s="63"/>
      <c r="W145" s="63"/>
    </row>
    <row r="146" spans="1:23">
      <c r="A146" s="7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74"/>
      <c r="P146" s="74"/>
      <c r="Q146" s="74"/>
      <c r="R146" s="63"/>
      <c r="S146" s="63"/>
      <c r="T146" s="63"/>
      <c r="U146" s="63"/>
      <c r="V146" s="63"/>
      <c r="W146" s="63"/>
    </row>
    <row r="147" spans="1:23">
      <c r="A147" s="72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74"/>
      <c r="P147" s="74"/>
      <c r="Q147" s="74"/>
      <c r="R147" s="63"/>
      <c r="S147" s="63"/>
      <c r="T147" s="63"/>
      <c r="U147" s="63"/>
      <c r="V147" s="63"/>
      <c r="W147" s="63"/>
    </row>
    <row r="148" spans="1:23">
      <c r="A148" s="7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74"/>
      <c r="P148" s="74"/>
      <c r="Q148" s="74"/>
      <c r="R148" s="63"/>
      <c r="S148" s="63"/>
      <c r="T148" s="63"/>
      <c r="U148" s="63"/>
      <c r="V148" s="63"/>
      <c r="W148" s="63"/>
    </row>
    <row r="149" spans="1:23">
      <c r="A149" s="7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74"/>
      <c r="P149" s="74"/>
      <c r="Q149" s="74"/>
      <c r="R149" s="63"/>
      <c r="S149" s="63"/>
      <c r="T149" s="63"/>
      <c r="U149" s="63"/>
      <c r="V149" s="63"/>
      <c r="W149" s="63"/>
    </row>
    <row r="150" spans="1:23">
      <c r="A150" s="7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74"/>
      <c r="P150" s="74"/>
      <c r="Q150" s="74"/>
      <c r="R150" s="63"/>
      <c r="S150" s="63"/>
      <c r="T150" s="63"/>
      <c r="U150" s="63"/>
      <c r="V150" s="63"/>
      <c r="W150" s="63"/>
    </row>
    <row r="151" spans="1:23">
      <c r="A151" s="7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74"/>
      <c r="P151" s="74"/>
      <c r="Q151" s="74"/>
      <c r="R151" s="63"/>
      <c r="S151" s="63"/>
      <c r="T151" s="63"/>
      <c r="U151" s="63"/>
      <c r="V151" s="63"/>
      <c r="W151" s="63"/>
    </row>
    <row r="152" spans="1:23">
      <c r="A152" s="72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74"/>
      <c r="P152" s="74"/>
      <c r="Q152" s="74"/>
      <c r="R152" s="63"/>
      <c r="S152" s="63"/>
      <c r="T152" s="63"/>
      <c r="U152" s="63"/>
      <c r="V152" s="63"/>
      <c r="W152" s="63"/>
    </row>
    <row r="153" spans="1:23">
      <c r="A153" s="72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74"/>
      <c r="P153" s="74"/>
      <c r="Q153" s="74"/>
      <c r="R153" s="63"/>
      <c r="S153" s="63"/>
      <c r="T153" s="63"/>
      <c r="U153" s="63"/>
      <c r="V153" s="63"/>
      <c r="W153" s="63"/>
    </row>
    <row r="154" spans="1:23">
      <c r="A154" s="72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74"/>
      <c r="P154" s="74"/>
      <c r="Q154" s="74"/>
      <c r="R154" s="63"/>
      <c r="S154" s="63"/>
      <c r="T154" s="63"/>
      <c r="U154" s="63"/>
      <c r="V154" s="63"/>
      <c r="W154" s="63"/>
    </row>
    <row r="155" spans="1:23">
      <c r="A155" s="7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74"/>
      <c r="P155" s="74"/>
      <c r="Q155" s="74"/>
      <c r="R155" s="63"/>
      <c r="S155" s="63"/>
      <c r="T155" s="63"/>
      <c r="U155" s="63"/>
      <c r="V155" s="63"/>
      <c r="W155" s="63"/>
    </row>
    <row r="156" spans="1:23">
      <c r="A156" s="7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74"/>
      <c r="P156" s="74"/>
      <c r="Q156" s="74"/>
      <c r="R156" s="63"/>
      <c r="S156" s="63"/>
      <c r="T156" s="63"/>
      <c r="U156" s="63"/>
      <c r="V156" s="63"/>
      <c r="W156" s="63"/>
    </row>
    <row r="157" spans="1:23">
      <c r="A157" s="7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74"/>
      <c r="P157" s="74"/>
      <c r="Q157" s="74"/>
      <c r="R157" s="63"/>
      <c r="S157" s="63"/>
      <c r="T157" s="63"/>
      <c r="U157" s="63"/>
      <c r="V157" s="63"/>
      <c r="W157" s="63"/>
    </row>
    <row r="158" spans="1:23">
      <c r="A158" s="7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74"/>
      <c r="P158" s="74"/>
      <c r="Q158" s="74"/>
      <c r="R158" s="63"/>
      <c r="S158" s="63"/>
      <c r="T158" s="63"/>
      <c r="U158" s="63"/>
      <c r="V158" s="63"/>
      <c r="W158" s="63"/>
    </row>
    <row r="159" spans="1:23">
      <c r="A159" s="7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74"/>
      <c r="P159" s="74"/>
      <c r="Q159" s="74"/>
      <c r="R159" s="63"/>
      <c r="S159" s="63"/>
      <c r="T159" s="63"/>
      <c r="U159" s="63"/>
      <c r="V159" s="63"/>
      <c r="W159" s="63"/>
    </row>
    <row r="160" spans="1:23">
      <c r="A160" s="7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74"/>
      <c r="P160" s="74"/>
      <c r="Q160" s="74"/>
      <c r="R160" s="63"/>
      <c r="S160" s="63"/>
      <c r="T160" s="63"/>
      <c r="U160" s="63"/>
      <c r="V160" s="63"/>
      <c r="W160" s="63"/>
    </row>
    <row r="161" spans="1:23">
      <c r="A161" s="72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74"/>
      <c r="P161" s="74"/>
      <c r="Q161" s="74"/>
      <c r="R161" s="63"/>
      <c r="S161" s="63"/>
      <c r="T161" s="63"/>
      <c r="U161" s="63"/>
      <c r="V161" s="63"/>
      <c r="W161" s="63"/>
    </row>
    <row r="162" spans="1:23">
      <c r="A162" s="72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74"/>
      <c r="P162" s="74"/>
      <c r="Q162" s="74"/>
      <c r="R162" s="63"/>
      <c r="S162" s="63"/>
      <c r="T162" s="63"/>
      <c r="U162" s="63"/>
      <c r="V162" s="63"/>
      <c r="W162" s="63"/>
    </row>
    <row r="163" spans="1:23">
      <c r="A163" s="72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74"/>
      <c r="P163" s="74"/>
      <c r="Q163" s="74"/>
      <c r="R163" s="63"/>
      <c r="S163" s="63"/>
      <c r="T163" s="63"/>
      <c r="U163" s="63"/>
      <c r="V163" s="63"/>
      <c r="W163" s="63"/>
    </row>
    <row r="164" spans="1:23">
      <c r="A164" s="72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74"/>
      <c r="P164" s="74"/>
      <c r="Q164" s="74"/>
      <c r="R164" s="63"/>
      <c r="S164" s="63"/>
      <c r="T164" s="63"/>
      <c r="U164" s="63"/>
      <c r="V164" s="63"/>
      <c r="W164" s="63"/>
    </row>
    <row r="165" spans="1:23">
      <c r="A165" s="7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74"/>
      <c r="P165" s="74"/>
      <c r="Q165" s="74"/>
      <c r="R165" s="63"/>
      <c r="S165" s="63"/>
      <c r="T165" s="63"/>
      <c r="U165" s="63"/>
      <c r="V165" s="63"/>
      <c r="W165" s="63"/>
    </row>
    <row r="166" spans="1:23">
      <c r="A166" s="7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74"/>
      <c r="P166" s="74"/>
      <c r="Q166" s="74"/>
      <c r="R166" s="63"/>
      <c r="S166" s="63"/>
      <c r="T166" s="63"/>
      <c r="U166" s="63"/>
      <c r="V166" s="63"/>
      <c r="W166" s="63"/>
    </row>
    <row r="167" spans="1:23">
      <c r="A167" s="72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74"/>
      <c r="P167" s="74"/>
      <c r="Q167" s="74"/>
      <c r="R167" s="63"/>
      <c r="S167" s="63"/>
      <c r="T167" s="63"/>
      <c r="U167" s="63"/>
      <c r="V167" s="63"/>
      <c r="W167" s="63"/>
    </row>
    <row r="168" spans="1:23">
      <c r="A168" s="72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74"/>
      <c r="P168" s="74"/>
      <c r="Q168" s="74"/>
      <c r="R168" s="63"/>
      <c r="S168" s="63"/>
      <c r="T168" s="63"/>
      <c r="U168" s="63"/>
      <c r="V168" s="63"/>
      <c r="W168" s="63"/>
    </row>
    <row r="169" spans="1:23">
      <c r="A169" s="72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74"/>
      <c r="P169" s="74"/>
      <c r="Q169" s="74"/>
      <c r="R169" s="63"/>
      <c r="S169" s="63"/>
      <c r="T169" s="63"/>
      <c r="U169" s="63"/>
      <c r="V169" s="63"/>
      <c r="W169" s="63"/>
    </row>
    <row r="170" spans="1:23">
      <c r="A170" s="72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74"/>
      <c r="P170" s="74"/>
      <c r="Q170" s="74"/>
      <c r="R170" s="63"/>
      <c r="S170" s="63"/>
      <c r="T170" s="63"/>
      <c r="U170" s="63"/>
      <c r="V170" s="63"/>
      <c r="W170" s="63"/>
    </row>
    <row r="171" spans="1:23">
      <c r="A171" s="72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74"/>
      <c r="P171" s="74"/>
      <c r="Q171" s="74"/>
      <c r="R171" s="63"/>
      <c r="S171" s="63"/>
      <c r="T171" s="63"/>
      <c r="U171" s="63"/>
      <c r="V171" s="63"/>
      <c r="W171" s="63"/>
    </row>
    <row r="172" spans="1:23">
      <c r="A172" s="72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74"/>
      <c r="P172" s="74"/>
      <c r="Q172" s="74"/>
      <c r="R172" s="63"/>
      <c r="S172" s="63"/>
      <c r="T172" s="63"/>
      <c r="U172" s="63"/>
      <c r="V172" s="63"/>
      <c r="W172" s="63"/>
    </row>
    <row r="173" spans="1:23">
      <c r="A173" s="72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74"/>
      <c r="P173" s="74"/>
      <c r="Q173" s="74"/>
      <c r="R173" s="63"/>
      <c r="S173" s="63"/>
      <c r="T173" s="63"/>
      <c r="U173" s="63"/>
      <c r="V173" s="63"/>
      <c r="W173" s="63"/>
    </row>
    <row r="174" spans="1:23">
      <c r="A174" s="72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74"/>
      <c r="P174" s="74"/>
      <c r="Q174" s="74"/>
      <c r="R174" s="63"/>
      <c r="S174" s="63"/>
      <c r="T174" s="63"/>
      <c r="U174" s="63"/>
      <c r="V174" s="63"/>
      <c r="W174" s="63"/>
    </row>
    <row r="175" spans="1:23">
      <c r="A175" s="72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74"/>
      <c r="P175" s="74"/>
      <c r="Q175" s="74"/>
      <c r="R175" s="63"/>
      <c r="S175" s="63"/>
      <c r="T175" s="63"/>
      <c r="U175" s="63"/>
      <c r="V175" s="63"/>
      <c r="W175" s="63"/>
    </row>
    <row r="176" spans="1:23">
      <c r="A176" s="72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74"/>
      <c r="P176" s="74"/>
      <c r="Q176" s="74"/>
      <c r="R176" s="63"/>
      <c r="S176" s="63"/>
      <c r="T176" s="63"/>
      <c r="U176" s="63"/>
      <c r="V176" s="63"/>
      <c r="W176" s="63"/>
    </row>
    <row r="177" spans="1:23">
      <c r="A177" s="72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74"/>
      <c r="P177" s="74"/>
      <c r="Q177" s="74"/>
      <c r="R177" s="63"/>
      <c r="S177" s="63"/>
      <c r="T177" s="63"/>
      <c r="U177" s="63"/>
      <c r="V177" s="63"/>
      <c r="W177" s="63"/>
    </row>
    <row r="178" spans="1:23">
      <c r="A178" s="72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74"/>
      <c r="P178" s="74"/>
      <c r="Q178" s="74"/>
      <c r="R178" s="63"/>
      <c r="S178" s="63"/>
      <c r="T178" s="63"/>
      <c r="U178" s="63"/>
      <c r="V178" s="63"/>
      <c r="W178" s="63"/>
    </row>
    <row r="179" spans="1:23">
      <c r="A179" s="72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74"/>
      <c r="P179" s="74"/>
      <c r="Q179" s="74"/>
      <c r="R179" s="63"/>
      <c r="S179" s="63"/>
      <c r="T179" s="63"/>
      <c r="U179" s="63"/>
      <c r="V179" s="63"/>
      <c r="W179" s="63"/>
    </row>
    <row r="180" spans="1:23">
      <c r="A180" s="72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74"/>
      <c r="P180" s="74"/>
      <c r="Q180" s="74"/>
      <c r="R180" s="63"/>
      <c r="S180" s="63"/>
      <c r="T180" s="63"/>
      <c r="U180" s="63"/>
      <c r="V180" s="63"/>
      <c r="W180" s="63"/>
    </row>
    <row r="181" spans="1:23">
      <c r="A181" s="2"/>
      <c r="O181" s="3"/>
      <c r="P181" s="3"/>
      <c r="Q181" s="3"/>
    </row>
    <row r="182" spans="1:23">
      <c r="A182" s="2"/>
      <c r="O182" s="3"/>
      <c r="P182" s="3"/>
      <c r="Q182" s="3"/>
    </row>
    <row r="183" spans="1:23">
      <c r="A183" s="2"/>
      <c r="O183" s="3"/>
      <c r="P183" s="3"/>
      <c r="Q183" s="3"/>
    </row>
    <row r="184" spans="1:23">
      <c r="A184" s="2"/>
      <c r="O184" s="3"/>
      <c r="P184" s="3"/>
      <c r="Q184" s="3"/>
    </row>
    <row r="185" spans="1:23">
      <c r="A185" s="2"/>
      <c r="O185" s="3"/>
      <c r="P185" s="3"/>
      <c r="Q185" s="3"/>
    </row>
    <row r="186" spans="1:23">
      <c r="A186" s="2"/>
      <c r="O186" s="3"/>
      <c r="P186" s="3"/>
      <c r="Q186" s="3"/>
    </row>
    <row r="187" spans="1:23">
      <c r="A187" s="2"/>
      <c r="O187" s="3"/>
      <c r="P187" s="3"/>
      <c r="Q187" s="3"/>
    </row>
    <row r="188" spans="1:23">
      <c r="A188" s="2"/>
      <c r="O188" s="3"/>
      <c r="P188" s="3"/>
      <c r="Q188" s="3"/>
    </row>
    <row r="189" spans="1:23">
      <c r="A189" s="2"/>
      <c r="O189" s="3"/>
      <c r="P189" s="3"/>
      <c r="Q189" s="3"/>
    </row>
    <row r="190" spans="1:23">
      <c r="A190" s="2"/>
      <c r="O190" s="3"/>
      <c r="P190" s="3"/>
      <c r="Q190" s="3"/>
    </row>
    <row r="191" spans="1:23">
      <c r="A191" s="2"/>
      <c r="O191" s="3"/>
      <c r="P191" s="3"/>
      <c r="Q191" s="3"/>
    </row>
    <row r="192" spans="1:23">
      <c r="A192" s="2"/>
      <c r="O192" s="3"/>
      <c r="P192" s="3"/>
      <c r="Q192" s="3"/>
    </row>
    <row r="193" spans="1:17">
      <c r="A193" s="2"/>
      <c r="O193" s="3"/>
      <c r="P193" s="3"/>
      <c r="Q193" s="3"/>
    </row>
    <row r="194" spans="1:17">
      <c r="A194" s="2"/>
      <c r="O194" s="3"/>
      <c r="P194" s="3"/>
      <c r="Q194" s="3"/>
    </row>
    <row r="195" spans="1:17">
      <c r="A195" s="2"/>
      <c r="O195" s="3"/>
      <c r="P195" s="3"/>
      <c r="Q195" s="3"/>
    </row>
    <row r="196" spans="1:17">
      <c r="A196" s="2"/>
      <c r="O196" s="3"/>
      <c r="P196" s="3"/>
      <c r="Q196" s="3"/>
    </row>
    <row r="197" spans="1:17">
      <c r="A197" s="2"/>
      <c r="O197" s="3"/>
      <c r="P197" s="3"/>
      <c r="Q197" s="3"/>
    </row>
    <row r="198" spans="1:17">
      <c r="A198" s="2"/>
      <c r="O198" s="3"/>
      <c r="P198" s="3"/>
      <c r="Q198" s="3"/>
    </row>
    <row r="199" spans="1:17">
      <c r="A199" s="2"/>
      <c r="O199" s="3"/>
      <c r="P199" s="3"/>
      <c r="Q199" s="3"/>
    </row>
    <row r="200" spans="1:17">
      <c r="A200" s="2"/>
      <c r="O200" s="3"/>
      <c r="P200" s="3"/>
      <c r="Q200" s="3"/>
    </row>
    <row r="201" spans="1:17">
      <c r="A201" s="2"/>
      <c r="O201" s="3"/>
      <c r="P201" s="3"/>
      <c r="Q201" s="3"/>
    </row>
    <row r="202" spans="1:17">
      <c r="A202" s="2"/>
      <c r="O202" s="3"/>
      <c r="P202" s="3"/>
      <c r="Q202" s="3"/>
    </row>
    <row r="203" spans="1:17">
      <c r="A203" s="2"/>
      <c r="O203" s="3"/>
      <c r="P203" s="3"/>
      <c r="Q203" s="3"/>
    </row>
    <row r="204" spans="1:17">
      <c r="A204" s="2"/>
      <c r="O204" s="3"/>
      <c r="P204" s="3"/>
      <c r="Q204" s="3"/>
    </row>
    <row r="205" spans="1:17">
      <c r="A205" s="2"/>
      <c r="O205" s="3"/>
      <c r="P205" s="3"/>
      <c r="Q205" s="3"/>
    </row>
    <row r="206" spans="1:17">
      <c r="A206" s="2"/>
      <c r="O206" s="3"/>
      <c r="P206" s="3"/>
      <c r="Q206" s="3"/>
    </row>
    <row r="207" spans="1:17">
      <c r="A207" s="2"/>
      <c r="O207" s="3"/>
      <c r="P207" s="3"/>
      <c r="Q207" s="3"/>
    </row>
    <row r="208" spans="1:17">
      <c r="A208" s="2"/>
      <c r="O208" s="3"/>
      <c r="P208" s="3"/>
      <c r="Q208" s="3"/>
    </row>
    <row r="209" spans="1:17">
      <c r="A209" s="2"/>
      <c r="O209" s="3"/>
      <c r="P209" s="3"/>
      <c r="Q209" s="3"/>
    </row>
    <row r="210" spans="1:17">
      <c r="A210" s="2"/>
      <c r="O210" s="3"/>
      <c r="P210" s="3"/>
      <c r="Q210" s="3"/>
    </row>
    <row r="211" spans="1:17">
      <c r="A211" s="2"/>
      <c r="O211" s="3"/>
      <c r="P211" s="3"/>
      <c r="Q211" s="3"/>
    </row>
    <row r="212" spans="1:17">
      <c r="A212" s="2"/>
      <c r="O212" s="3"/>
      <c r="P212" s="3"/>
      <c r="Q212" s="3"/>
    </row>
    <row r="213" spans="1:17">
      <c r="A213" s="2"/>
      <c r="O213" s="3"/>
      <c r="P213" s="3"/>
      <c r="Q213" s="3"/>
    </row>
    <row r="214" spans="1:17">
      <c r="A214" s="2"/>
      <c r="O214" s="3"/>
      <c r="P214" s="3"/>
      <c r="Q214" s="3"/>
    </row>
    <row r="215" spans="1:17">
      <c r="A215" s="2"/>
      <c r="O215" s="3"/>
      <c r="P215" s="3"/>
      <c r="Q215" s="3"/>
    </row>
    <row r="216" spans="1:17">
      <c r="A216" s="2"/>
      <c r="O216" s="3"/>
      <c r="P216" s="3"/>
      <c r="Q216" s="3"/>
    </row>
    <row r="217" spans="1:17">
      <c r="A217" s="2"/>
      <c r="O217" s="3"/>
      <c r="P217" s="3"/>
      <c r="Q217" s="3"/>
    </row>
    <row r="218" spans="1:17">
      <c r="A218" s="2"/>
      <c r="O218" s="3"/>
      <c r="P218" s="3"/>
      <c r="Q218" s="3"/>
    </row>
    <row r="219" spans="1:17">
      <c r="A219" s="2"/>
      <c r="O219" s="3"/>
      <c r="P219" s="3"/>
      <c r="Q219" s="3"/>
    </row>
    <row r="220" spans="1:17">
      <c r="A220" s="2"/>
      <c r="O220" s="3"/>
      <c r="P220" s="3"/>
      <c r="Q220" s="3"/>
    </row>
    <row r="221" spans="1:17">
      <c r="A221" s="2"/>
      <c r="O221" s="3"/>
      <c r="P221" s="3"/>
      <c r="Q221" s="3"/>
    </row>
    <row r="222" spans="1:17">
      <c r="A222" s="2"/>
      <c r="O222" s="3"/>
      <c r="P222" s="3"/>
      <c r="Q222" s="3"/>
    </row>
    <row r="223" spans="1:17">
      <c r="A223" s="2"/>
      <c r="O223" s="3"/>
      <c r="P223" s="3"/>
      <c r="Q223" s="3"/>
    </row>
    <row r="224" spans="1:17">
      <c r="A224" s="2"/>
      <c r="O224" s="3"/>
      <c r="P224" s="3"/>
      <c r="Q224" s="3"/>
    </row>
    <row r="225" spans="1:17">
      <c r="A225" s="2"/>
      <c r="O225" s="3"/>
      <c r="P225" s="3"/>
      <c r="Q225" s="3"/>
    </row>
    <row r="226" spans="1:17">
      <c r="A226" s="2"/>
      <c r="O226" s="3"/>
      <c r="P226" s="3"/>
      <c r="Q226" s="3"/>
    </row>
    <row r="227" spans="1:17">
      <c r="A227" s="2"/>
      <c r="O227" s="3"/>
      <c r="P227" s="3"/>
      <c r="Q227" s="3"/>
    </row>
    <row r="228" spans="1:17">
      <c r="A228" s="2"/>
      <c r="O228" s="3"/>
      <c r="P228" s="3"/>
      <c r="Q228" s="3"/>
    </row>
    <row r="229" spans="1:17">
      <c r="A229" s="2"/>
      <c r="O229" s="3"/>
      <c r="P229" s="3"/>
      <c r="Q229" s="3"/>
    </row>
    <row r="230" spans="1:17">
      <c r="A230" s="2"/>
      <c r="O230" s="3"/>
      <c r="P230" s="3"/>
      <c r="Q230" s="3"/>
    </row>
    <row r="231" spans="1:17">
      <c r="A231" s="2"/>
      <c r="O231" s="3"/>
      <c r="P231" s="3"/>
      <c r="Q231" s="3"/>
    </row>
    <row r="232" spans="1:17">
      <c r="A232" s="2"/>
      <c r="O232" s="3"/>
      <c r="P232" s="3"/>
      <c r="Q232" s="3"/>
    </row>
    <row r="233" spans="1:17">
      <c r="A233" s="2"/>
      <c r="O233" s="3"/>
      <c r="P233" s="3"/>
      <c r="Q233" s="3"/>
    </row>
    <row r="234" spans="1:17">
      <c r="A234" s="2"/>
    </row>
    <row r="235" spans="1:17">
      <c r="A235" s="2"/>
    </row>
    <row r="236" spans="1:17">
      <c r="A236" s="2"/>
    </row>
    <row r="237" spans="1:17">
      <c r="A237" s="2"/>
    </row>
    <row r="238" spans="1:17">
      <c r="A238" s="2"/>
    </row>
    <row r="239" spans="1:17">
      <c r="A239" s="2"/>
    </row>
    <row r="240" spans="1:17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</sheetData>
  <sheetProtection password="C9C5" sheet="1" objects="1" scenarios="1" selectLockedCells="1"/>
  <mergeCells count="5">
    <mergeCell ref="C4:C5"/>
    <mergeCell ref="I3:K3"/>
    <mergeCell ref="M3:O3"/>
    <mergeCell ref="I5:K5"/>
    <mergeCell ref="M5:O5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8"/>
    <pageSetUpPr fitToPage="1"/>
  </sheetPr>
  <dimension ref="A1:DI442"/>
  <sheetViews>
    <sheetView showZeros="0" view="pageBreakPreview" topLeftCell="A91" zoomScale="60" zoomScaleNormal="84" workbookViewId="0">
      <selection activeCell="C11" sqref="C11"/>
    </sheetView>
  </sheetViews>
  <sheetFormatPr baseColWidth="10" defaultColWidth="9.6640625" defaultRowHeight="13"/>
  <cols>
    <col min="1" max="1" width="3.6640625" customWidth="1"/>
    <col min="2" max="2" width="1.6640625" customWidth="1"/>
    <col min="3" max="3" width="2.6640625" customWidth="1"/>
    <col min="4" max="6" width="18.6640625" customWidth="1"/>
    <col min="7" max="7" width="4.6640625" customWidth="1"/>
    <col min="8" max="8" width="3.6640625" customWidth="1"/>
    <col min="9" max="9" width="14.6640625" customWidth="1"/>
    <col min="10" max="10" width="1.6640625" customWidth="1"/>
    <col min="11" max="11" width="8.6640625" customWidth="1"/>
    <col min="12" max="13" width="2.6640625" customWidth="1"/>
    <col min="14" max="14" width="14.6640625" customWidth="1"/>
    <col min="15" max="15" width="1.6640625" customWidth="1"/>
    <col min="16" max="16" width="8.6640625" customWidth="1"/>
    <col min="17" max="18" width="2.6640625" customWidth="1"/>
    <col min="19" max="19" width="14.6640625" customWidth="1"/>
    <col min="20" max="20" width="1.6640625" customWidth="1"/>
    <col min="21" max="21" width="8.6640625" customWidth="1"/>
    <col min="22" max="23" width="2.6640625" customWidth="1"/>
    <col min="24" max="24" width="1.6640625" customWidth="1"/>
  </cols>
  <sheetData>
    <row r="1" spans="1:113">
      <c r="A1" s="1"/>
      <c r="B1" s="174"/>
      <c r="C1" s="174"/>
      <c r="D1" s="174"/>
      <c r="E1" s="174"/>
      <c r="F1" s="174"/>
      <c r="G1" s="174"/>
      <c r="H1" s="174"/>
      <c r="I1" s="175"/>
      <c r="J1" s="174"/>
      <c r="K1" s="176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13" ht="30">
      <c r="A2" s="1"/>
      <c r="B2" s="174"/>
      <c r="C2" s="1"/>
      <c r="D2" s="1"/>
      <c r="E2" s="1"/>
      <c r="F2" s="177" t="s">
        <v>158</v>
      </c>
      <c r="G2" s="178"/>
      <c r="H2" s="178"/>
      <c r="I2" s="178"/>
      <c r="J2" s="179"/>
      <c r="K2" s="180"/>
      <c r="L2" s="180"/>
      <c r="M2" s="180"/>
      <c r="N2" s="181"/>
      <c r="O2" s="174"/>
      <c r="P2" s="174"/>
      <c r="Q2" s="174"/>
      <c r="R2" s="174"/>
      <c r="S2" s="182"/>
      <c r="T2" s="174"/>
      <c r="U2" s="183"/>
      <c r="V2" s="174"/>
      <c r="W2" s="176"/>
      <c r="X2" s="17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1:113">
      <c r="A3" s="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ht="18">
      <c r="A4" s="1"/>
      <c r="B4" s="174"/>
      <c r="C4" s="174"/>
      <c r="D4" s="174"/>
      <c r="E4" s="174"/>
      <c r="F4" s="223">
        <f>'1ALG'!F6:Q6</f>
        <v>0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</row>
    <row r="5" spans="1:113" ht="18">
      <c r="A5" s="1"/>
      <c r="B5" s="174"/>
      <c r="C5" s="185"/>
      <c r="D5" s="184" t="s">
        <v>159</v>
      </c>
      <c r="E5" s="174"/>
      <c r="F5" s="174"/>
      <c r="G5" s="175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ht="30">
      <c r="A6" s="1"/>
      <c r="B6" s="174"/>
      <c r="C6" s="174"/>
      <c r="D6" s="224">
        <f ca="1">TODAY()</f>
        <v>43636</v>
      </c>
      <c r="E6" s="174"/>
      <c r="F6" s="225">
        <f>'1ALG'!F8:Q8</f>
        <v>0</v>
      </c>
      <c r="G6" s="216"/>
      <c r="H6" s="216"/>
      <c r="I6" s="22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174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>
      <c r="A7" s="1"/>
      <c r="B7" s="174"/>
      <c r="C7" s="174"/>
      <c r="D7" s="174"/>
      <c r="E7" s="174"/>
      <c r="F7" s="174"/>
      <c r="G7" s="174"/>
      <c r="H7" s="174"/>
      <c r="I7" s="175"/>
      <c r="J7" s="174"/>
      <c r="K7" s="176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ht="14" thickBot="1">
      <c r="A8" s="1"/>
      <c r="B8" s="174"/>
      <c r="C8" s="174"/>
      <c r="D8" s="174"/>
      <c r="E8" s="174"/>
      <c r="F8" s="174"/>
      <c r="G8" s="174"/>
      <c r="H8" s="174"/>
      <c r="I8" s="175"/>
      <c r="J8" s="174"/>
      <c r="K8" s="176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ht="14" thickTop="1">
      <c r="A9" s="1"/>
      <c r="B9" s="174"/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  <c r="X9" s="17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>
      <c r="A10" s="1"/>
      <c r="B10" s="174"/>
      <c r="C10" s="189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90"/>
      <c r="X10" s="17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ht="30">
      <c r="A11" s="1"/>
      <c r="B11" s="174"/>
      <c r="C11" s="189"/>
      <c r="D11" s="177" t="s">
        <v>8</v>
      </c>
      <c r="E11" s="191"/>
      <c r="F11" s="192"/>
      <c r="G11" s="174"/>
      <c r="H11" s="201"/>
      <c r="I11" s="217" t="s">
        <v>160</v>
      </c>
      <c r="J11" s="227"/>
      <c r="K11" s="217">
        <v>1</v>
      </c>
      <c r="L11" s="227"/>
      <c r="M11" s="201"/>
      <c r="N11" s="217" t="s">
        <v>160</v>
      </c>
      <c r="O11" s="227"/>
      <c r="P11" s="217">
        <v>2</v>
      </c>
      <c r="Q11" s="227"/>
      <c r="R11" s="201"/>
      <c r="S11" s="217" t="s">
        <v>160</v>
      </c>
      <c r="T11" s="227"/>
      <c r="U11" s="217">
        <v>3</v>
      </c>
      <c r="V11" s="203"/>
      <c r="W11" s="193"/>
      <c r="X11" s="17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>
      <c r="A12" s="1"/>
      <c r="B12" s="174"/>
      <c r="C12" s="189"/>
      <c r="D12" s="174"/>
      <c r="E12" s="174"/>
      <c r="F12" s="174"/>
      <c r="G12" s="174"/>
      <c r="H12" s="194"/>
      <c r="I12" s="195"/>
      <c r="J12" s="195"/>
      <c r="K12" s="196" t="s">
        <v>13</v>
      </c>
      <c r="L12" s="195"/>
      <c r="M12" s="194"/>
      <c r="N12" s="195"/>
      <c r="O12" s="195"/>
      <c r="P12" s="196" t="s">
        <v>13</v>
      </c>
      <c r="Q12" s="195"/>
      <c r="R12" s="194"/>
      <c r="S12" s="195"/>
      <c r="T12" s="195"/>
      <c r="U12" s="196" t="s">
        <v>13</v>
      </c>
      <c r="V12" s="197"/>
      <c r="W12" s="190"/>
      <c r="X12" s="174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>
      <c r="A13" s="1"/>
      <c r="B13" s="174"/>
      <c r="C13" s="189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90"/>
      <c r="X13" s="174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>
      <c r="A14" s="1"/>
      <c r="B14" s="174"/>
      <c r="C14" s="189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90"/>
      <c r="X14" s="174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>
      <c r="A15" s="1"/>
      <c r="B15" s="174"/>
      <c r="C15" s="189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90"/>
      <c r="X15" s="174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13" ht="30">
      <c r="A16" s="1"/>
      <c r="B16" s="174"/>
      <c r="C16" s="189"/>
      <c r="D16" s="228" t="s">
        <v>164</v>
      </c>
      <c r="E16" s="199"/>
      <c r="F16" s="200"/>
      <c r="G16" s="174"/>
      <c r="H16" s="174"/>
      <c r="I16" s="229">
        <f>'4OMZ5BRW'!H16/1000</f>
        <v>0</v>
      </c>
      <c r="J16" s="174"/>
      <c r="K16" s="230">
        <f>IF(I$16=0,0,I16/(I$16/100))</f>
        <v>0</v>
      </c>
      <c r="L16" s="174"/>
      <c r="M16" s="174"/>
      <c r="N16" s="229">
        <f>'4OMZ5BRW'!L16/1000</f>
        <v>0</v>
      </c>
      <c r="O16" s="174"/>
      <c r="P16" s="230">
        <f>IF(N$16=0,0,N16/(N$16/100))</f>
        <v>0</v>
      </c>
      <c r="Q16" s="174"/>
      <c r="R16" s="174"/>
      <c r="S16" s="229">
        <f>'4OMZ5BRW'!P16/1000</f>
        <v>0</v>
      </c>
      <c r="T16" s="174"/>
      <c r="U16" s="230">
        <f>IF(S$16=0,0,S16/(S$16/100))</f>
        <v>0</v>
      </c>
      <c r="V16" s="174"/>
      <c r="W16" s="190"/>
      <c r="X16" s="174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13">
      <c r="A17" s="1"/>
      <c r="B17" s="174"/>
      <c r="C17" s="189"/>
      <c r="D17" s="174"/>
      <c r="E17" s="174"/>
      <c r="F17" s="174"/>
      <c r="G17" s="174"/>
      <c r="H17" s="174"/>
      <c r="I17" s="175"/>
      <c r="J17" s="174"/>
      <c r="K17" s="176"/>
      <c r="L17" s="174"/>
      <c r="M17" s="174"/>
      <c r="N17" s="175"/>
      <c r="O17" s="174"/>
      <c r="P17" s="176"/>
      <c r="Q17" s="174"/>
      <c r="R17" s="174"/>
      <c r="S17" s="175"/>
      <c r="T17" s="174"/>
      <c r="U17" s="176"/>
      <c r="V17" s="174"/>
      <c r="W17" s="190"/>
      <c r="X17" s="174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13">
      <c r="A18" s="1"/>
      <c r="B18" s="174"/>
      <c r="C18" s="189"/>
      <c r="D18" s="174"/>
      <c r="E18" s="174"/>
      <c r="F18" s="174"/>
      <c r="G18" s="174"/>
      <c r="H18" s="174"/>
      <c r="I18" s="175"/>
      <c r="J18" s="174"/>
      <c r="K18" s="176"/>
      <c r="L18" s="174"/>
      <c r="M18" s="174"/>
      <c r="N18" s="175"/>
      <c r="O18" s="174"/>
      <c r="P18" s="176"/>
      <c r="Q18" s="174"/>
      <c r="R18" s="174"/>
      <c r="S18" s="175"/>
      <c r="T18" s="174"/>
      <c r="U18" s="176"/>
      <c r="V18" s="174"/>
      <c r="W18" s="190"/>
      <c r="X18" s="174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</row>
    <row r="19" spans="1:113">
      <c r="A19" s="1"/>
      <c r="B19" s="174"/>
      <c r="C19" s="189"/>
      <c r="D19" s="174"/>
      <c r="E19" s="174"/>
      <c r="F19" s="174"/>
      <c r="G19" s="174"/>
      <c r="H19" s="174"/>
      <c r="I19" s="175"/>
      <c r="J19" s="174"/>
      <c r="K19" s="176"/>
      <c r="L19" s="174"/>
      <c r="M19" s="174"/>
      <c r="N19" s="175"/>
      <c r="O19" s="174"/>
      <c r="P19" s="176"/>
      <c r="Q19" s="174"/>
      <c r="R19" s="174"/>
      <c r="S19" s="175"/>
      <c r="T19" s="174"/>
      <c r="U19" s="176"/>
      <c r="V19" s="174"/>
      <c r="W19" s="190"/>
      <c r="X19" s="174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13" ht="30">
      <c r="A20" s="1"/>
      <c r="B20" s="174"/>
      <c r="C20" s="189"/>
      <c r="D20" s="231" t="s">
        <v>15</v>
      </c>
      <c r="E20" s="207"/>
      <c r="F20" s="208"/>
      <c r="G20" s="174"/>
      <c r="H20" s="174"/>
      <c r="I20" s="209">
        <f>'4OMZ5BRW'!H73/1000</f>
        <v>0</v>
      </c>
      <c r="J20" s="174"/>
      <c r="K20" s="210">
        <f>IF(I$16=0,0,I20/(I$16/100))</f>
        <v>0</v>
      </c>
      <c r="L20" s="174"/>
      <c r="M20" s="174"/>
      <c r="N20" s="209">
        <f>'4OMZ5BRW'!L73/1000</f>
        <v>0</v>
      </c>
      <c r="O20" s="174"/>
      <c r="P20" s="210">
        <f>IF(N$16=0,0,N20/(N$16/100))</f>
        <v>0</v>
      </c>
      <c r="Q20" s="174"/>
      <c r="R20" s="174"/>
      <c r="S20" s="209">
        <f>'4OMZ5BRW'!P73/1000</f>
        <v>0</v>
      </c>
      <c r="T20" s="174"/>
      <c r="U20" s="210">
        <f>IF(S$16=0,0,S20/(S$16/100))</f>
        <v>0</v>
      </c>
      <c r="V20" s="174"/>
      <c r="W20" s="190"/>
      <c r="X20" s="17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13">
      <c r="A21" s="1"/>
      <c r="B21" s="174"/>
      <c r="C21" s="189"/>
      <c r="D21" s="174"/>
      <c r="E21" s="174"/>
      <c r="F21" s="174"/>
      <c r="G21" s="174"/>
      <c r="H21" s="174"/>
      <c r="I21" s="175"/>
      <c r="J21" s="174"/>
      <c r="K21" s="176"/>
      <c r="L21" s="174"/>
      <c r="M21" s="174"/>
      <c r="N21" s="175"/>
      <c r="O21" s="174"/>
      <c r="P21" s="176"/>
      <c r="Q21" s="174"/>
      <c r="R21" s="174"/>
      <c r="S21" s="175"/>
      <c r="T21" s="174"/>
      <c r="U21" s="176"/>
      <c r="V21" s="174"/>
      <c r="W21" s="190"/>
      <c r="X21" s="17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3">
      <c r="A22" s="1"/>
      <c r="B22" s="174"/>
      <c r="C22" s="189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90"/>
      <c r="X22" s="174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>
      <c r="A23" s="1"/>
      <c r="B23" s="174"/>
      <c r="C23" s="189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90"/>
      <c r="X23" s="174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>
      <c r="A24" s="1"/>
      <c r="B24" s="174"/>
      <c r="C24" s="189"/>
      <c r="D24" s="174"/>
      <c r="E24" s="174"/>
      <c r="F24" s="174"/>
      <c r="G24" s="174"/>
      <c r="H24" s="174"/>
      <c r="I24" s="175"/>
      <c r="J24" s="174"/>
      <c r="K24" s="176"/>
      <c r="L24" s="174"/>
      <c r="M24" s="174"/>
      <c r="N24" s="175"/>
      <c r="O24" s="174"/>
      <c r="P24" s="176"/>
      <c r="Q24" s="174"/>
      <c r="R24" s="174"/>
      <c r="S24" s="175"/>
      <c r="T24" s="174"/>
      <c r="U24" s="176"/>
      <c r="V24" s="174"/>
      <c r="W24" s="190"/>
      <c r="X24" s="174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>
      <c r="A25" s="1"/>
      <c r="B25" s="174"/>
      <c r="C25" s="189"/>
      <c r="D25" s="174"/>
      <c r="E25" s="174"/>
      <c r="F25" s="174"/>
      <c r="G25" s="174"/>
      <c r="H25" s="201"/>
      <c r="I25" s="211"/>
      <c r="J25" s="202"/>
      <c r="K25" s="212"/>
      <c r="L25" s="202"/>
      <c r="M25" s="201"/>
      <c r="N25" s="211"/>
      <c r="O25" s="202"/>
      <c r="P25" s="212"/>
      <c r="Q25" s="202"/>
      <c r="R25" s="201"/>
      <c r="S25" s="211"/>
      <c r="T25" s="202"/>
      <c r="U25" s="212"/>
      <c r="V25" s="203"/>
      <c r="W25" s="190"/>
      <c r="X25" s="174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>
      <c r="A26" s="1"/>
      <c r="B26" s="174"/>
      <c r="C26" s="189"/>
      <c r="D26" s="174"/>
      <c r="E26" s="174"/>
      <c r="F26" s="174"/>
      <c r="G26" s="174"/>
      <c r="H26" s="204"/>
      <c r="I26" s="174"/>
      <c r="J26" s="174"/>
      <c r="K26" s="174"/>
      <c r="L26" s="174"/>
      <c r="M26" s="204"/>
      <c r="N26" s="174"/>
      <c r="O26" s="174"/>
      <c r="P26" s="174"/>
      <c r="Q26" s="174"/>
      <c r="R26" s="204"/>
      <c r="S26" s="174"/>
      <c r="T26" s="174"/>
      <c r="U26" s="174"/>
      <c r="V26" s="205"/>
      <c r="W26" s="190"/>
      <c r="X26" s="174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18">
      <c r="A27" s="1"/>
      <c r="B27" s="174"/>
      <c r="C27" s="189"/>
      <c r="D27" s="198" t="s">
        <v>16</v>
      </c>
      <c r="E27" s="232"/>
      <c r="F27" s="233"/>
      <c r="G27" s="174"/>
      <c r="H27" s="204"/>
      <c r="I27" s="234">
        <f>'9PER2'!E23/1000</f>
        <v>0</v>
      </c>
      <c r="J27" s="174"/>
      <c r="K27" s="235">
        <f>IF(I$16=0,0,I27/(I$16/100))</f>
        <v>0</v>
      </c>
      <c r="L27" s="174"/>
      <c r="M27" s="204"/>
      <c r="N27" s="234">
        <f>'9PER2'!I23/1000</f>
        <v>0</v>
      </c>
      <c r="O27" s="174"/>
      <c r="P27" s="235">
        <f>IF(N$16=0,0,N27/(N$16/100))</f>
        <v>0</v>
      </c>
      <c r="Q27" s="174"/>
      <c r="R27" s="204"/>
      <c r="S27" s="234">
        <f>'9PER2'!M23/1000</f>
        <v>0</v>
      </c>
      <c r="T27" s="174"/>
      <c r="U27" s="235">
        <f>IF(S$16=0,0,S27/(S$16/100))</f>
        <v>0</v>
      </c>
      <c r="V27" s="205"/>
      <c r="W27" s="190"/>
      <c r="X27" s="174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>
      <c r="A28" s="1"/>
      <c r="B28" s="174"/>
      <c r="C28" s="189"/>
      <c r="D28" s="174"/>
      <c r="E28" s="174"/>
      <c r="F28" s="174"/>
      <c r="G28" s="174"/>
      <c r="H28" s="204"/>
      <c r="I28" s="175"/>
      <c r="J28" s="174"/>
      <c r="K28" s="176"/>
      <c r="L28" s="174"/>
      <c r="M28" s="204"/>
      <c r="N28" s="175"/>
      <c r="O28" s="174"/>
      <c r="P28" s="176"/>
      <c r="Q28" s="174"/>
      <c r="R28" s="204"/>
      <c r="S28" s="175"/>
      <c r="T28" s="174"/>
      <c r="U28" s="176"/>
      <c r="V28" s="205"/>
      <c r="W28" s="190"/>
      <c r="X28" s="174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>
      <c r="A29" s="1"/>
      <c r="B29" s="174"/>
      <c r="C29" s="189"/>
      <c r="D29" s="174"/>
      <c r="E29" s="174"/>
      <c r="F29" s="174"/>
      <c r="G29" s="174"/>
      <c r="H29" s="204"/>
      <c r="I29" s="175"/>
      <c r="J29" s="174"/>
      <c r="K29" s="176"/>
      <c r="L29" s="174"/>
      <c r="M29" s="204"/>
      <c r="N29" s="175"/>
      <c r="O29" s="174"/>
      <c r="P29" s="176"/>
      <c r="Q29" s="174"/>
      <c r="R29" s="204"/>
      <c r="S29" s="175"/>
      <c r="T29" s="174"/>
      <c r="U29" s="176"/>
      <c r="V29" s="205"/>
      <c r="W29" s="190"/>
      <c r="X29" s="174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3">
      <c r="A30" s="1"/>
      <c r="B30" s="174"/>
      <c r="C30" s="189"/>
      <c r="D30" s="174"/>
      <c r="E30" s="174"/>
      <c r="F30" s="174"/>
      <c r="G30" s="174"/>
      <c r="H30" s="204"/>
      <c r="I30" s="175"/>
      <c r="J30" s="174"/>
      <c r="K30" s="176"/>
      <c r="L30" s="174"/>
      <c r="M30" s="204"/>
      <c r="N30" s="175"/>
      <c r="O30" s="174"/>
      <c r="P30" s="176"/>
      <c r="Q30" s="174"/>
      <c r="R30" s="204"/>
      <c r="S30" s="175"/>
      <c r="T30" s="174"/>
      <c r="U30" s="176"/>
      <c r="V30" s="205"/>
      <c r="W30" s="190"/>
      <c r="X30" s="17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3" ht="18">
      <c r="A31" s="1"/>
      <c r="B31" s="174"/>
      <c r="C31" s="189"/>
      <c r="D31" s="198" t="s">
        <v>19</v>
      </c>
      <c r="E31" s="232"/>
      <c r="F31" s="233"/>
      <c r="G31" s="174"/>
      <c r="H31" s="204"/>
      <c r="I31" s="234">
        <f>'10HUI'!E24/1000</f>
        <v>0</v>
      </c>
      <c r="J31" s="174"/>
      <c r="K31" s="235">
        <f>IF(I$16=0,0,I31/(I$16/100))</f>
        <v>0</v>
      </c>
      <c r="L31" s="174"/>
      <c r="M31" s="204"/>
      <c r="N31" s="234">
        <f>'10HUI'!I24/1000</f>
        <v>0</v>
      </c>
      <c r="O31" s="174"/>
      <c r="P31" s="235">
        <f>IF(N$16=0,0,N31/(N$16/100))</f>
        <v>0</v>
      </c>
      <c r="Q31" s="174"/>
      <c r="R31" s="204"/>
      <c r="S31" s="234">
        <f>'10HUI'!M24/1000</f>
        <v>0</v>
      </c>
      <c r="T31" s="174"/>
      <c r="U31" s="235">
        <f>IF(S$16=0,0,S31/(S$16/100))</f>
        <v>0</v>
      </c>
      <c r="V31" s="205"/>
      <c r="W31" s="190"/>
      <c r="X31" s="17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>
      <c r="A32" s="1"/>
      <c r="B32" s="174"/>
      <c r="C32" s="189"/>
      <c r="D32" s="174"/>
      <c r="E32" s="174"/>
      <c r="F32" s="174"/>
      <c r="G32" s="174"/>
      <c r="H32" s="204"/>
      <c r="I32" s="175"/>
      <c r="J32" s="174"/>
      <c r="K32" s="176"/>
      <c r="L32" s="174"/>
      <c r="M32" s="204"/>
      <c r="N32" s="175"/>
      <c r="O32" s="174"/>
      <c r="P32" s="176"/>
      <c r="Q32" s="174"/>
      <c r="R32" s="204"/>
      <c r="S32" s="175"/>
      <c r="T32" s="174"/>
      <c r="U32" s="176"/>
      <c r="V32" s="205"/>
      <c r="W32" s="190"/>
      <c r="X32" s="17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>
      <c r="A33" s="1"/>
      <c r="B33" s="174"/>
      <c r="C33" s="189"/>
      <c r="D33" s="174"/>
      <c r="E33" s="174"/>
      <c r="F33" s="174"/>
      <c r="G33" s="174"/>
      <c r="H33" s="204"/>
      <c r="I33" s="175"/>
      <c r="J33" s="174"/>
      <c r="K33" s="176"/>
      <c r="L33" s="174"/>
      <c r="M33" s="204"/>
      <c r="N33" s="175"/>
      <c r="O33" s="174"/>
      <c r="P33" s="176"/>
      <c r="Q33" s="174"/>
      <c r="R33" s="204"/>
      <c r="S33" s="175"/>
      <c r="T33" s="174"/>
      <c r="U33" s="176"/>
      <c r="V33" s="205"/>
      <c r="W33" s="190"/>
      <c r="X33" s="17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>
      <c r="A34" s="1"/>
      <c r="B34" s="174"/>
      <c r="C34" s="189"/>
      <c r="D34" s="174"/>
      <c r="E34" s="174"/>
      <c r="F34" s="174"/>
      <c r="G34" s="174"/>
      <c r="H34" s="204"/>
      <c r="I34" s="175"/>
      <c r="J34" s="174"/>
      <c r="K34" s="176"/>
      <c r="L34" s="174"/>
      <c r="M34" s="204"/>
      <c r="N34" s="175"/>
      <c r="O34" s="174"/>
      <c r="P34" s="176"/>
      <c r="Q34" s="174"/>
      <c r="R34" s="204"/>
      <c r="S34" s="175"/>
      <c r="T34" s="174"/>
      <c r="U34" s="176"/>
      <c r="V34" s="205"/>
      <c r="W34" s="190"/>
      <c r="X34" s="174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13" ht="18">
      <c r="A35" s="1"/>
      <c r="B35" s="174"/>
      <c r="C35" s="189"/>
      <c r="D35" s="198" t="s">
        <v>26</v>
      </c>
      <c r="E35" s="232"/>
      <c r="F35" s="233"/>
      <c r="G35" s="174"/>
      <c r="H35" s="204"/>
      <c r="I35" s="234">
        <f>'11VER'!E22/1000</f>
        <v>0</v>
      </c>
      <c r="J35" s="174"/>
      <c r="K35" s="235">
        <f>IF(I$16=0,0,I35/(I$16/100))</f>
        <v>0</v>
      </c>
      <c r="L35" s="174"/>
      <c r="M35" s="204"/>
      <c r="N35" s="234">
        <f>'11VER'!I22/1000</f>
        <v>0</v>
      </c>
      <c r="O35" s="174"/>
      <c r="P35" s="235">
        <f>IF(N$16=0,0,N35/(N$16/100))</f>
        <v>0</v>
      </c>
      <c r="Q35" s="174"/>
      <c r="R35" s="204"/>
      <c r="S35" s="234">
        <f>'11VER'!M22/1000</f>
        <v>0</v>
      </c>
      <c r="T35" s="174"/>
      <c r="U35" s="235">
        <f>IF(S$16=0,0,S35/(S$16/100))</f>
        <v>0</v>
      </c>
      <c r="V35" s="205"/>
      <c r="W35" s="190"/>
      <c r="X35" s="17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13">
      <c r="A36" s="1"/>
      <c r="B36" s="174"/>
      <c r="C36" s="189"/>
      <c r="D36" s="174"/>
      <c r="E36" s="174"/>
      <c r="F36" s="174"/>
      <c r="G36" s="174"/>
      <c r="H36" s="204"/>
      <c r="I36" s="175"/>
      <c r="J36" s="174"/>
      <c r="K36" s="176"/>
      <c r="L36" s="174"/>
      <c r="M36" s="204"/>
      <c r="N36" s="175"/>
      <c r="O36" s="174"/>
      <c r="P36" s="176"/>
      <c r="Q36" s="174"/>
      <c r="R36" s="204"/>
      <c r="S36" s="175"/>
      <c r="T36" s="174"/>
      <c r="U36" s="176"/>
      <c r="V36" s="205"/>
      <c r="W36" s="190"/>
      <c r="X36" s="174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>
      <c r="A37" s="1"/>
      <c r="B37" s="174"/>
      <c r="C37" s="189"/>
      <c r="D37" s="174"/>
      <c r="E37" s="174"/>
      <c r="F37" s="174"/>
      <c r="G37" s="174"/>
      <c r="H37" s="204"/>
      <c r="I37" s="175"/>
      <c r="J37" s="174"/>
      <c r="K37" s="176"/>
      <c r="L37" s="174"/>
      <c r="M37" s="204"/>
      <c r="N37" s="175"/>
      <c r="O37" s="174"/>
      <c r="P37" s="176"/>
      <c r="Q37" s="174"/>
      <c r="R37" s="204"/>
      <c r="S37" s="175"/>
      <c r="T37" s="174"/>
      <c r="U37" s="176"/>
      <c r="V37" s="205"/>
      <c r="W37" s="190"/>
      <c r="X37" s="174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>
      <c r="A38" s="1"/>
      <c r="B38" s="174"/>
      <c r="C38" s="189"/>
      <c r="D38" s="174"/>
      <c r="E38" s="174"/>
      <c r="F38" s="174"/>
      <c r="G38" s="174"/>
      <c r="H38" s="204"/>
      <c r="I38" s="175"/>
      <c r="J38" s="174"/>
      <c r="K38" s="176"/>
      <c r="L38" s="174"/>
      <c r="M38" s="204"/>
      <c r="N38" s="175"/>
      <c r="O38" s="174"/>
      <c r="P38" s="176"/>
      <c r="Q38" s="174"/>
      <c r="R38" s="204"/>
      <c r="S38" s="175"/>
      <c r="T38" s="174"/>
      <c r="U38" s="176"/>
      <c r="V38" s="205"/>
      <c r="W38" s="190"/>
      <c r="X38" s="17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13" ht="18">
      <c r="A39" s="1"/>
      <c r="B39" s="174"/>
      <c r="C39" s="189"/>
      <c r="D39" s="198" t="s">
        <v>32</v>
      </c>
      <c r="E39" s="232"/>
      <c r="F39" s="233"/>
      <c r="G39" s="174"/>
      <c r="H39" s="204"/>
      <c r="I39" s="234">
        <f>'12BED'!E24/1000</f>
        <v>0</v>
      </c>
      <c r="J39" s="174"/>
      <c r="K39" s="235">
        <f>IF(I$16=0,0,I39/(I$16/100))</f>
        <v>0</v>
      </c>
      <c r="L39" s="174"/>
      <c r="M39" s="204"/>
      <c r="N39" s="234">
        <f>'12BED'!I24/1000</f>
        <v>0</v>
      </c>
      <c r="O39" s="174"/>
      <c r="P39" s="235">
        <f>IF(N$16=0,0,N39/(N$16/100))</f>
        <v>0</v>
      </c>
      <c r="Q39" s="174"/>
      <c r="R39" s="204"/>
      <c r="S39" s="234">
        <f>'12BED'!M24/1000</f>
        <v>0</v>
      </c>
      <c r="T39" s="174"/>
      <c r="U39" s="235">
        <f>IF(S$16=0,0,S39/(S$16/100))</f>
        <v>0</v>
      </c>
      <c r="V39" s="205"/>
      <c r="W39" s="190"/>
      <c r="X39" s="174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>
      <c r="A40" s="1"/>
      <c r="B40" s="174"/>
      <c r="C40" s="189"/>
      <c r="D40" s="174"/>
      <c r="E40" s="174"/>
      <c r="F40" s="174"/>
      <c r="G40" s="174"/>
      <c r="H40" s="204"/>
      <c r="I40" s="175"/>
      <c r="J40" s="174"/>
      <c r="K40" s="176"/>
      <c r="L40" s="174"/>
      <c r="M40" s="204"/>
      <c r="N40" s="175"/>
      <c r="O40" s="174"/>
      <c r="P40" s="176"/>
      <c r="Q40" s="174"/>
      <c r="R40" s="204"/>
      <c r="S40" s="175"/>
      <c r="T40" s="174"/>
      <c r="U40" s="176"/>
      <c r="V40" s="205"/>
      <c r="W40" s="190"/>
      <c r="X40" s="174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13">
      <c r="A41" s="1"/>
      <c r="B41" s="174"/>
      <c r="C41" s="189"/>
      <c r="D41" s="174"/>
      <c r="E41" s="174"/>
      <c r="F41" s="174"/>
      <c r="G41" s="174"/>
      <c r="H41" s="204"/>
      <c r="I41" s="175"/>
      <c r="J41" s="174"/>
      <c r="K41" s="176"/>
      <c r="L41" s="174"/>
      <c r="M41" s="204"/>
      <c r="N41" s="175"/>
      <c r="O41" s="174"/>
      <c r="P41" s="176"/>
      <c r="Q41" s="174"/>
      <c r="R41" s="204"/>
      <c r="S41" s="175"/>
      <c r="T41" s="174"/>
      <c r="U41" s="176"/>
      <c r="V41" s="205"/>
      <c r="W41" s="190"/>
      <c r="X41" s="174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>
      <c r="A42" s="1"/>
      <c r="B42" s="174"/>
      <c r="C42" s="189"/>
      <c r="D42" s="174"/>
      <c r="E42" s="174"/>
      <c r="F42" s="174"/>
      <c r="G42" s="174"/>
      <c r="H42" s="204"/>
      <c r="I42" s="175"/>
      <c r="J42" s="174"/>
      <c r="K42" s="176"/>
      <c r="L42" s="174"/>
      <c r="M42" s="204"/>
      <c r="N42" s="175"/>
      <c r="O42" s="174"/>
      <c r="P42" s="176"/>
      <c r="Q42" s="174"/>
      <c r="R42" s="204"/>
      <c r="S42" s="175"/>
      <c r="T42" s="174"/>
      <c r="U42" s="176"/>
      <c r="V42" s="205"/>
      <c r="W42" s="190"/>
      <c r="X42" s="17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18">
      <c r="A43" s="1"/>
      <c r="B43" s="174"/>
      <c r="C43" s="189"/>
      <c r="D43" s="198" t="s">
        <v>46</v>
      </c>
      <c r="E43" s="232"/>
      <c r="F43" s="233"/>
      <c r="G43" s="174"/>
      <c r="H43" s="204"/>
      <c r="I43" s="234">
        <f>'13AUTBL'!E16/1000</f>
        <v>0</v>
      </c>
      <c r="J43" s="174"/>
      <c r="K43" s="235">
        <f>IF(I$16=0,0,I43/(I$16/100))</f>
        <v>0</v>
      </c>
      <c r="L43" s="174"/>
      <c r="M43" s="204"/>
      <c r="N43" s="234">
        <f>'13AUTBL'!I16/1000</f>
        <v>0</v>
      </c>
      <c r="O43" s="174"/>
      <c r="P43" s="235">
        <f>IF(N$16=0,0,N43/(N$16/100))</f>
        <v>0</v>
      </c>
      <c r="Q43" s="174"/>
      <c r="R43" s="204"/>
      <c r="S43" s="234">
        <f>'13AUTBL'!M16/1000</f>
        <v>0</v>
      </c>
      <c r="T43" s="174"/>
      <c r="U43" s="235">
        <f>IF(S$16=0,0,S43/(S$16/100))</f>
        <v>0</v>
      </c>
      <c r="V43" s="205"/>
      <c r="W43" s="190"/>
      <c r="X43" s="174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>
      <c r="A44" s="1"/>
      <c r="B44" s="174"/>
      <c r="C44" s="189"/>
      <c r="D44" s="174"/>
      <c r="E44" s="174"/>
      <c r="F44" s="174"/>
      <c r="G44" s="174"/>
      <c r="H44" s="204"/>
      <c r="I44" s="175"/>
      <c r="J44" s="174"/>
      <c r="K44" s="176"/>
      <c r="L44" s="174"/>
      <c r="M44" s="204"/>
      <c r="N44" s="175"/>
      <c r="O44" s="174"/>
      <c r="P44" s="176"/>
      <c r="Q44" s="174"/>
      <c r="R44" s="204"/>
      <c r="S44" s="175"/>
      <c r="T44" s="174"/>
      <c r="U44" s="176"/>
      <c r="V44" s="205"/>
      <c r="W44" s="190"/>
      <c r="X44" s="174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>
      <c r="A45" s="1"/>
      <c r="B45" s="174"/>
      <c r="C45" s="189"/>
      <c r="D45" s="174"/>
      <c r="E45" s="174"/>
      <c r="F45" s="174"/>
      <c r="G45" s="174"/>
      <c r="H45" s="204"/>
      <c r="I45" s="175"/>
      <c r="J45" s="174"/>
      <c r="K45" s="176"/>
      <c r="L45" s="174"/>
      <c r="M45" s="204"/>
      <c r="N45" s="175"/>
      <c r="O45" s="174"/>
      <c r="P45" s="176"/>
      <c r="Q45" s="174"/>
      <c r="R45" s="204"/>
      <c r="S45" s="175"/>
      <c r="T45" s="174"/>
      <c r="U45" s="176"/>
      <c r="V45" s="205"/>
      <c r="W45" s="190"/>
      <c r="X45" s="17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>
      <c r="A46" s="1"/>
      <c r="B46" s="174"/>
      <c r="C46" s="189"/>
      <c r="D46" s="174"/>
      <c r="E46" s="174"/>
      <c r="F46" s="174"/>
      <c r="G46" s="174"/>
      <c r="H46" s="204"/>
      <c r="I46" s="175"/>
      <c r="J46" s="174"/>
      <c r="K46" s="176"/>
      <c r="L46" s="174"/>
      <c r="M46" s="204"/>
      <c r="N46" s="175"/>
      <c r="O46" s="174"/>
      <c r="P46" s="176"/>
      <c r="Q46" s="174"/>
      <c r="R46" s="204"/>
      <c r="S46" s="175"/>
      <c r="T46" s="174"/>
      <c r="U46" s="176"/>
      <c r="V46" s="205"/>
      <c r="W46" s="190"/>
      <c r="X46" s="17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18">
      <c r="A47" s="1"/>
      <c r="B47" s="174"/>
      <c r="C47" s="189"/>
      <c r="D47" s="198" t="s">
        <v>161</v>
      </c>
      <c r="E47" s="232"/>
      <c r="F47" s="233"/>
      <c r="G47" s="174"/>
      <c r="H47" s="204"/>
      <c r="I47" s="234">
        <f>'14ALG'!E25/1000</f>
        <v>0</v>
      </c>
      <c r="J47" s="174"/>
      <c r="K47" s="235">
        <f>IF(I$16=0,0,I47/(I$16/100))</f>
        <v>0</v>
      </c>
      <c r="L47" s="174"/>
      <c r="M47" s="204"/>
      <c r="N47" s="234">
        <f>'14ALG'!I25/1000</f>
        <v>0</v>
      </c>
      <c r="O47" s="174"/>
      <c r="P47" s="235">
        <f>IF(N$16=0,0,N47/(N$16/100))</f>
        <v>0</v>
      </c>
      <c r="Q47" s="174"/>
      <c r="R47" s="204"/>
      <c r="S47" s="234">
        <f>'14ALG'!M25/1000</f>
        <v>0</v>
      </c>
      <c r="T47" s="174"/>
      <c r="U47" s="235">
        <f>IF(S$16=0,0,S47/(S$16/100))</f>
        <v>0</v>
      </c>
      <c r="V47" s="205"/>
      <c r="W47" s="190"/>
      <c r="X47" s="174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>
      <c r="A48" s="1"/>
      <c r="B48" s="174"/>
      <c r="C48" s="189"/>
      <c r="D48" s="174"/>
      <c r="E48" s="174"/>
      <c r="F48" s="174"/>
      <c r="G48" s="174"/>
      <c r="H48" s="204"/>
      <c r="I48" s="175"/>
      <c r="J48" s="174"/>
      <c r="K48" s="176"/>
      <c r="L48" s="174"/>
      <c r="M48" s="204"/>
      <c r="N48" s="175"/>
      <c r="O48" s="174"/>
      <c r="P48" s="176"/>
      <c r="Q48" s="174"/>
      <c r="R48" s="204"/>
      <c r="S48" s="175"/>
      <c r="T48" s="174"/>
      <c r="U48" s="176"/>
      <c r="V48" s="205"/>
      <c r="W48" s="190"/>
      <c r="X48" s="174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>
      <c r="A49" s="1"/>
      <c r="B49" s="174"/>
      <c r="C49" s="189"/>
      <c r="D49" s="174"/>
      <c r="E49" s="174"/>
      <c r="F49" s="174"/>
      <c r="G49" s="174"/>
      <c r="H49" s="204"/>
      <c r="I49" s="175"/>
      <c r="J49" s="174"/>
      <c r="K49" s="176"/>
      <c r="L49" s="174"/>
      <c r="M49" s="204"/>
      <c r="N49" s="175"/>
      <c r="O49" s="174"/>
      <c r="P49" s="176"/>
      <c r="Q49" s="174"/>
      <c r="R49" s="204"/>
      <c r="S49" s="175"/>
      <c r="T49" s="174"/>
      <c r="U49" s="176"/>
      <c r="V49" s="205"/>
      <c r="W49" s="190"/>
      <c r="X49" s="174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13">
      <c r="A50" s="1"/>
      <c r="B50" s="174"/>
      <c r="C50" s="189"/>
      <c r="D50" s="174"/>
      <c r="E50" s="174"/>
      <c r="F50" s="174"/>
      <c r="G50" s="174"/>
      <c r="H50" s="204"/>
      <c r="I50" s="175"/>
      <c r="J50" s="174"/>
      <c r="K50" s="176"/>
      <c r="L50" s="174"/>
      <c r="M50" s="204"/>
      <c r="N50" s="175"/>
      <c r="O50" s="174"/>
      <c r="P50" s="176"/>
      <c r="Q50" s="174"/>
      <c r="R50" s="204"/>
      <c r="S50" s="175"/>
      <c r="T50" s="174"/>
      <c r="U50" s="176"/>
      <c r="V50" s="205"/>
      <c r="W50" s="190"/>
      <c r="X50" s="174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ht="18">
      <c r="A51" s="1"/>
      <c r="B51" s="174"/>
      <c r="C51" s="189"/>
      <c r="D51" s="198" t="s">
        <v>163</v>
      </c>
      <c r="E51" s="232"/>
      <c r="F51" s="233"/>
      <c r="G51" s="174"/>
      <c r="H51" s="204"/>
      <c r="I51" s="234">
        <f>Calculaties!D16/1000</f>
        <v>0</v>
      </c>
      <c r="J51" s="174"/>
      <c r="K51" s="235">
        <f>IF(I$16=0,0,I51/(I$16/100))</f>
        <v>0</v>
      </c>
      <c r="L51" s="174"/>
      <c r="M51" s="204"/>
      <c r="N51" s="234">
        <f>Calculaties!F16/1000</f>
        <v>0</v>
      </c>
      <c r="O51" s="174"/>
      <c r="P51" s="235">
        <f>IF(N$16=0,0,N51/(N$16/100))</f>
        <v>0</v>
      </c>
      <c r="Q51" s="174"/>
      <c r="R51" s="204"/>
      <c r="S51" s="234">
        <f>Calculaties!H16/1000</f>
        <v>0</v>
      </c>
      <c r="T51" s="174"/>
      <c r="U51" s="235">
        <f>IF(S$16=0,0,S51/(S$16/100))</f>
        <v>0</v>
      </c>
      <c r="V51" s="205"/>
      <c r="W51" s="190"/>
      <c r="X51" s="174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>
      <c r="A52" s="1"/>
      <c r="B52" s="174"/>
      <c r="C52" s="189"/>
      <c r="D52" s="174"/>
      <c r="E52" s="174"/>
      <c r="F52" s="174"/>
      <c r="G52" s="174"/>
      <c r="H52" s="204"/>
      <c r="I52" s="174"/>
      <c r="J52" s="174"/>
      <c r="K52" s="174"/>
      <c r="L52" s="174"/>
      <c r="M52" s="204"/>
      <c r="N52" s="174"/>
      <c r="O52" s="174"/>
      <c r="P52" s="174"/>
      <c r="Q52" s="174"/>
      <c r="R52" s="204"/>
      <c r="S52" s="174"/>
      <c r="T52" s="174"/>
      <c r="U52" s="174"/>
      <c r="V52" s="205"/>
      <c r="W52" s="190"/>
      <c r="X52" s="174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>
      <c r="A53" s="1"/>
      <c r="B53" s="174"/>
      <c r="C53" s="189"/>
      <c r="D53" s="174"/>
      <c r="E53" s="174"/>
      <c r="F53" s="174"/>
      <c r="G53" s="174"/>
      <c r="H53" s="194"/>
      <c r="I53" s="236"/>
      <c r="J53" s="195"/>
      <c r="K53" s="218"/>
      <c r="L53" s="195"/>
      <c r="M53" s="194"/>
      <c r="N53" s="236"/>
      <c r="O53" s="195"/>
      <c r="P53" s="218"/>
      <c r="Q53" s="195"/>
      <c r="R53" s="194"/>
      <c r="S53" s="236"/>
      <c r="T53" s="195"/>
      <c r="U53" s="222"/>
      <c r="V53" s="197"/>
      <c r="W53" s="190"/>
      <c r="X53" s="174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13">
      <c r="A54" s="1"/>
      <c r="B54" s="174"/>
      <c r="C54" s="189"/>
      <c r="D54" s="174"/>
      <c r="E54" s="174"/>
      <c r="F54" s="174"/>
      <c r="G54" s="174"/>
      <c r="H54" s="174"/>
      <c r="I54" s="175"/>
      <c r="J54" s="174"/>
      <c r="K54" s="176"/>
      <c r="L54" s="174"/>
      <c r="M54" s="174"/>
      <c r="N54" s="175"/>
      <c r="O54" s="174"/>
      <c r="P54" s="176"/>
      <c r="Q54" s="174"/>
      <c r="R54" s="174"/>
      <c r="S54" s="175"/>
      <c r="T54" s="174"/>
      <c r="U54" s="176"/>
      <c r="V54" s="174"/>
      <c r="W54" s="190"/>
      <c r="X54" s="174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13">
      <c r="A55" s="1"/>
      <c r="B55" s="174"/>
      <c r="C55" s="189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90"/>
      <c r="X55" s="174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>
      <c r="A56" s="1"/>
      <c r="B56" s="174"/>
      <c r="C56" s="189"/>
      <c r="D56" s="174"/>
      <c r="E56" s="174"/>
      <c r="F56" s="174"/>
      <c r="G56" s="174"/>
      <c r="H56" s="174"/>
      <c r="I56" s="175"/>
      <c r="J56" s="174"/>
      <c r="K56" s="176"/>
      <c r="L56" s="174"/>
      <c r="M56" s="174"/>
      <c r="N56" s="175"/>
      <c r="O56" s="174"/>
      <c r="P56" s="176"/>
      <c r="Q56" s="174"/>
      <c r="R56" s="174"/>
      <c r="S56" s="175"/>
      <c r="T56" s="174"/>
      <c r="U56" s="176"/>
      <c r="V56" s="174"/>
      <c r="W56" s="190"/>
      <c r="X56" s="17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ht="18">
      <c r="A57" s="1"/>
      <c r="B57" s="174"/>
      <c r="C57" s="189"/>
      <c r="D57" s="206" t="s">
        <v>165</v>
      </c>
      <c r="E57" s="207"/>
      <c r="F57" s="208"/>
      <c r="G57" s="174"/>
      <c r="H57" s="174"/>
      <c r="I57" s="209">
        <f>SUM(I27:I51)</f>
        <v>0</v>
      </c>
      <c r="J57" s="174"/>
      <c r="K57" s="210">
        <f>IF(I$16=0,0,I57/(I$16/100))</f>
        <v>0</v>
      </c>
      <c r="L57" s="174"/>
      <c r="M57" s="174"/>
      <c r="N57" s="209">
        <f>SUM(N27:N51)</f>
        <v>0</v>
      </c>
      <c r="O57" s="174"/>
      <c r="P57" s="210">
        <f>IF(N$16=0,0,N57/(N$16/100))</f>
        <v>0</v>
      </c>
      <c r="Q57" s="174"/>
      <c r="R57" s="174"/>
      <c r="S57" s="209">
        <f>SUM(S27:S51)</f>
        <v>0</v>
      </c>
      <c r="T57" s="174"/>
      <c r="U57" s="210">
        <f>IF(S$16=0,0,S57/(S$16/100))</f>
        <v>0</v>
      </c>
      <c r="V57" s="174"/>
      <c r="W57" s="190"/>
      <c r="X57" s="17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1:113">
      <c r="A58" s="1"/>
      <c r="B58" s="174"/>
      <c r="C58" s="189"/>
      <c r="D58" s="174"/>
      <c r="E58" s="174"/>
      <c r="F58" s="174"/>
      <c r="G58" s="174"/>
      <c r="H58" s="174"/>
      <c r="I58" s="175"/>
      <c r="J58" s="174"/>
      <c r="K58" s="176"/>
      <c r="L58" s="174"/>
      <c r="M58" s="174"/>
      <c r="N58" s="175"/>
      <c r="O58" s="174"/>
      <c r="P58" s="176"/>
      <c r="Q58" s="174"/>
      <c r="R58" s="174"/>
      <c r="S58" s="175"/>
      <c r="T58" s="174"/>
      <c r="U58" s="176"/>
      <c r="V58" s="174"/>
      <c r="W58" s="190"/>
      <c r="X58" s="17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13">
      <c r="A59" s="1"/>
      <c r="B59" s="174"/>
      <c r="C59" s="189"/>
      <c r="D59" s="174"/>
      <c r="E59" s="174"/>
      <c r="F59" s="174"/>
      <c r="G59" s="174"/>
      <c r="H59" s="174"/>
      <c r="I59" s="175"/>
      <c r="J59" s="174"/>
      <c r="K59" s="176"/>
      <c r="L59" s="174"/>
      <c r="M59" s="174"/>
      <c r="N59" s="175"/>
      <c r="O59" s="174"/>
      <c r="P59" s="176"/>
      <c r="Q59" s="174"/>
      <c r="R59" s="174"/>
      <c r="S59" s="175"/>
      <c r="T59" s="174"/>
      <c r="U59" s="176"/>
      <c r="V59" s="174"/>
      <c r="W59" s="190"/>
      <c r="X59" s="17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13">
      <c r="A60" s="1"/>
      <c r="B60" s="174"/>
      <c r="C60" s="189"/>
      <c r="D60" s="174"/>
      <c r="E60" s="174"/>
      <c r="F60" s="174"/>
      <c r="G60" s="174"/>
      <c r="H60" s="174"/>
      <c r="I60" s="175"/>
      <c r="J60" s="174"/>
      <c r="K60" s="176"/>
      <c r="L60" s="174"/>
      <c r="M60" s="174"/>
      <c r="N60" s="175"/>
      <c r="O60" s="174"/>
      <c r="P60" s="176"/>
      <c r="Q60" s="174"/>
      <c r="R60" s="174"/>
      <c r="S60" s="175"/>
      <c r="T60" s="174"/>
      <c r="U60" s="176"/>
      <c r="V60" s="174"/>
      <c r="W60" s="190"/>
      <c r="X60" s="17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>
      <c r="A61" s="1"/>
      <c r="B61" s="174"/>
      <c r="C61" s="189"/>
      <c r="D61" s="174"/>
      <c r="E61" s="174"/>
      <c r="F61" s="174"/>
      <c r="G61" s="174"/>
      <c r="H61" s="174"/>
      <c r="I61" s="175"/>
      <c r="J61" s="174"/>
      <c r="K61" s="176"/>
      <c r="L61" s="174"/>
      <c r="M61" s="174"/>
      <c r="N61" s="175"/>
      <c r="O61" s="174"/>
      <c r="P61" s="176"/>
      <c r="Q61" s="174"/>
      <c r="R61" s="174"/>
      <c r="S61" s="175"/>
      <c r="T61" s="174"/>
      <c r="U61" s="176"/>
      <c r="V61" s="174"/>
      <c r="W61" s="190"/>
      <c r="X61" s="17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ht="30">
      <c r="A62" s="1"/>
      <c r="B62" s="174"/>
      <c r="C62" s="189"/>
      <c r="D62" s="237" t="s">
        <v>166</v>
      </c>
      <c r="E62" s="207"/>
      <c r="F62" s="208"/>
      <c r="G62" s="174"/>
      <c r="H62" s="174"/>
      <c r="I62" s="209">
        <f>I20-I57</f>
        <v>0</v>
      </c>
      <c r="J62" s="174"/>
      <c r="K62" s="210">
        <f>IF($I$16=0,0,I62/($I$16/100))</f>
        <v>0</v>
      </c>
      <c r="L62" s="174"/>
      <c r="M62" s="174"/>
      <c r="N62" s="209">
        <f>N20-N57</f>
        <v>0</v>
      </c>
      <c r="O62" s="174"/>
      <c r="P62" s="210">
        <f>IF($N$16=0,0,N62/($N$16/100))</f>
        <v>0</v>
      </c>
      <c r="Q62" s="174"/>
      <c r="R62" s="174"/>
      <c r="S62" s="209">
        <f>S20-S57</f>
        <v>0</v>
      </c>
      <c r="T62" s="174"/>
      <c r="U62" s="210">
        <f>IF($S$16=0,0,S62/($S$16/100))</f>
        <v>0</v>
      </c>
      <c r="V62" s="174"/>
      <c r="W62" s="190"/>
      <c r="X62" s="17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13">
      <c r="A63" s="1"/>
      <c r="B63" s="174"/>
      <c r="C63" s="189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90"/>
      <c r="X63" s="17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13">
      <c r="A64" s="1"/>
      <c r="B64" s="174"/>
      <c r="C64" s="189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90"/>
      <c r="X64" s="17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13">
      <c r="A65" s="1"/>
      <c r="B65" s="174"/>
      <c r="C65" s="189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90"/>
      <c r="X65" s="17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13">
      <c r="A66" s="1"/>
      <c r="B66" s="174"/>
      <c r="C66" s="189"/>
      <c r="D66" s="174"/>
      <c r="E66" s="174"/>
      <c r="F66" s="174"/>
      <c r="G66" s="174"/>
      <c r="H66" s="201"/>
      <c r="I66" s="202"/>
      <c r="J66" s="202"/>
      <c r="K66" s="202"/>
      <c r="L66" s="202"/>
      <c r="M66" s="201"/>
      <c r="N66" s="202"/>
      <c r="O66" s="202"/>
      <c r="P66" s="202"/>
      <c r="Q66" s="202"/>
      <c r="R66" s="201"/>
      <c r="S66" s="202"/>
      <c r="T66" s="202"/>
      <c r="U66" s="202"/>
      <c r="V66" s="203"/>
      <c r="W66" s="190"/>
      <c r="X66" s="174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13">
      <c r="A67" s="1"/>
      <c r="B67" s="174"/>
      <c r="C67" s="189"/>
      <c r="D67" s="174"/>
      <c r="E67" s="174"/>
      <c r="F67" s="174"/>
      <c r="G67" s="174"/>
      <c r="H67" s="204"/>
      <c r="I67" s="175"/>
      <c r="J67" s="174"/>
      <c r="K67" s="176"/>
      <c r="L67" s="174"/>
      <c r="M67" s="204"/>
      <c r="N67" s="175"/>
      <c r="O67" s="174"/>
      <c r="P67" s="176"/>
      <c r="Q67" s="174"/>
      <c r="R67" s="204"/>
      <c r="S67" s="175"/>
      <c r="T67" s="174"/>
      <c r="U67" s="176"/>
      <c r="V67" s="205"/>
      <c r="W67" s="190"/>
      <c r="X67" s="174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13" ht="18">
      <c r="A68" s="1"/>
      <c r="B68" s="174"/>
      <c r="C68" s="189"/>
      <c r="D68" s="198" t="s">
        <v>162</v>
      </c>
      <c r="E68" s="232"/>
      <c r="F68" s="233"/>
      <c r="G68" s="174"/>
      <c r="H68" s="204"/>
      <c r="I68" s="234">
        <f>Calculaties!J32/1000</f>
        <v>0</v>
      </c>
      <c r="J68" s="174"/>
      <c r="K68" s="235">
        <f>IF(I$16=0,0,I68/(I$16/100))</f>
        <v>0</v>
      </c>
      <c r="L68" s="174"/>
      <c r="M68" s="204"/>
      <c r="N68" s="234">
        <f>Calculaties!K32/1000</f>
        <v>0</v>
      </c>
      <c r="O68" s="174"/>
      <c r="P68" s="235">
        <f>IF(N$16=0,0,N68/(N$16/100))</f>
        <v>0</v>
      </c>
      <c r="Q68" s="174"/>
      <c r="R68" s="204"/>
      <c r="S68" s="234">
        <f>Calculaties!L32/1000</f>
        <v>0</v>
      </c>
      <c r="T68" s="174"/>
      <c r="U68" s="235">
        <f>IF(S$16=0,0,S68/(S$16/100))</f>
        <v>0</v>
      </c>
      <c r="V68" s="205"/>
      <c r="W68" s="190"/>
      <c r="X68" s="17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>
      <c r="A69" s="1"/>
      <c r="B69" s="174"/>
      <c r="C69" s="189"/>
      <c r="D69" s="174"/>
      <c r="E69" s="174"/>
      <c r="F69" s="174"/>
      <c r="G69" s="174"/>
      <c r="H69" s="204"/>
      <c r="I69" s="174"/>
      <c r="J69" s="174"/>
      <c r="K69" s="174"/>
      <c r="L69" s="174"/>
      <c r="M69" s="204"/>
      <c r="N69" s="174"/>
      <c r="O69" s="174"/>
      <c r="P69" s="174"/>
      <c r="Q69" s="174"/>
      <c r="R69" s="204"/>
      <c r="S69" s="174"/>
      <c r="T69" s="174"/>
      <c r="U69" s="174"/>
      <c r="V69" s="205"/>
      <c r="W69" s="190"/>
      <c r="X69" s="174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>
      <c r="A70" s="1"/>
      <c r="B70" s="174"/>
      <c r="C70" s="189"/>
      <c r="D70" s="174"/>
      <c r="E70" s="174"/>
      <c r="F70" s="174"/>
      <c r="G70" s="174"/>
      <c r="H70" s="204"/>
      <c r="I70" s="174"/>
      <c r="J70" s="174"/>
      <c r="K70" s="174"/>
      <c r="L70" s="174"/>
      <c r="M70" s="204"/>
      <c r="N70" s="174"/>
      <c r="O70" s="174"/>
      <c r="P70" s="174"/>
      <c r="Q70" s="174"/>
      <c r="R70" s="204"/>
      <c r="S70" s="174"/>
      <c r="T70" s="174"/>
      <c r="U70" s="174"/>
      <c r="V70" s="205"/>
      <c r="W70" s="190"/>
      <c r="X70" s="174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>
      <c r="A71" s="1"/>
      <c r="B71" s="174"/>
      <c r="C71" s="189"/>
      <c r="D71" s="174"/>
      <c r="E71" s="174"/>
      <c r="F71" s="174"/>
      <c r="G71" s="174"/>
      <c r="H71" s="204"/>
      <c r="I71" s="175"/>
      <c r="J71" s="174"/>
      <c r="K71" s="176"/>
      <c r="L71" s="174"/>
      <c r="M71" s="204"/>
      <c r="N71" s="175"/>
      <c r="O71" s="174"/>
      <c r="P71" s="176"/>
      <c r="Q71" s="174"/>
      <c r="R71" s="204"/>
      <c r="S71" s="175"/>
      <c r="T71" s="174"/>
      <c r="U71" s="176"/>
      <c r="V71" s="205"/>
      <c r="W71" s="190"/>
      <c r="X71" s="174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18">
      <c r="A72" s="1"/>
      <c r="B72" s="174"/>
      <c r="C72" s="189"/>
      <c r="D72" s="198" t="s">
        <v>167</v>
      </c>
      <c r="E72" s="232"/>
      <c r="F72" s="233"/>
      <c r="G72" s="174"/>
      <c r="H72" s="204"/>
      <c r="I72" s="234">
        <f>'13AUTBL'!E28/1000</f>
        <v>0</v>
      </c>
      <c r="J72" s="174"/>
      <c r="K72" s="235"/>
      <c r="L72" s="174"/>
      <c r="M72" s="204"/>
      <c r="N72" s="234">
        <f>'13AUTBL'!I28/1000</f>
        <v>0</v>
      </c>
      <c r="O72" s="174"/>
      <c r="P72" s="235"/>
      <c r="Q72" s="174"/>
      <c r="R72" s="204"/>
      <c r="S72" s="234">
        <f>'13AUTBL'!M28/1000</f>
        <v>0</v>
      </c>
      <c r="T72" s="174"/>
      <c r="U72" s="235"/>
      <c r="V72" s="205"/>
      <c r="W72" s="190"/>
      <c r="X72" s="174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>
      <c r="A73" s="1"/>
      <c r="B73" s="174"/>
      <c r="C73" s="189"/>
      <c r="D73" s="174"/>
      <c r="E73" s="174"/>
      <c r="F73" s="174"/>
      <c r="G73" s="174"/>
      <c r="H73" s="204"/>
      <c r="I73" s="175"/>
      <c r="J73" s="174"/>
      <c r="K73" s="176"/>
      <c r="L73" s="174"/>
      <c r="M73" s="204"/>
      <c r="N73" s="175"/>
      <c r="O73" s="174"/>
      <c r="P73" s="176"/>
      <c r="Q73" s="174"/>
      <c r="R73" s="204"/>
      <c r="S73" s="175"/>
      <c r="T73" s="174"/>
      <c r="U73" s="176"/>
      <c r="V73" s="205"/>
      <c r="W73" s="190"/>
      <c r="X73" s="174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>
      <c r="A74" s="1"/>
      <c r="B74" s="174"/>
      <c r="C74" s="189"/>
      <c r="D74" s="174"/>
      <c r="E74" s="174"/>
      <c r="F74" s="174"/>
      <c r="G74" s="174"/>
      <c r="H74" s="194"/>
      <c r="I74" s="238"/>
      <c r="J74" s="195"/>
      <c r="K74" s="195"/>
      <c r="L74" s="195"/>
      <c r="M74" s="194"/>
      <c r="N74" s="238"/>
      <c r="O74" s="195"/>
      <c r="P74" s="195"/>
      <c r="Q74" s="195"/>
      <c r="R74" s="194"/>
      <c r="S74" s="238"/>
      <c r="T74" s="195"/>
      <c r="U74" s="221"/>
      <c r="V74" s="197"/>
      <c r="W74" s="190"/>
      <c r="X74" s="174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>
      <c r="A75" s="1"/>
      <c r="B75" s="174"/>
      <c r="C75" s="189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90"/>
      <c r="X75" s="174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13">
      <c r="A76" s="1"/>
      <c r="B76" s="174"/>
      <c r="C76" s="189"/>
      <c r="D76" s="174"/>
      <c r="E76" s="174"/>
      <c r="F76" s="174"/>
      <c r="G76" s="174"/>
      <c r="H76" s="174"/>
      <c r="I76" s="175"/>
      <c r="J76" s="174"/>
      <c r="K76" s="176"/>
      <c r="L76" s="174"/>
      <c r="M76" s="174"/>
      <c r="N76" s="175"/>
      <c r="O76" s="174"/>
      <c r="P76" s="176"/>
      <c r="Q76" s="174"/>
      <c r="R76" s="174"/>
      <c r="S76" s="175"/>
      <c r="T76" s="174"/>
      <c r="U76" s="176"/>
      <c r="V76" s="174"/>
      <c r="W76" s="190"/>
      <c r="X76" s="174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>
      <c r="A77" s="1"/>
      <c r="B77" s="174"/>
      <c r="C77" s="189"/>
      <c r="D77" s="174"/>
      <c r="E77" s="174"/>
      <c r="F77" s="174"/>
      <c r="G77" s="174"/>
      <c r="H77" s="174"/>
      <c r="I77" s="175"/>
      <c r="J77" s="174"/>
      <c r="K77" s="176"/>
      <c r="L77" s="174"/>
      <c r="M77" s="174"/>
      <c r="N77" s="175"/>
      <c r="O77" s="174"/>
      <c r="P77" s="176"/>
      <c r="Q77" s="174"/>
      <c r="R77" s="174"/>
      <c r="S77" s="175"/>
      <c r="T77" s="174"/>
      <c r="U77" s="176"/>
      <c r="V77" s="174"/>
      <c r="W77" s="190"/>
      <c r="X77" s="174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ht="30">
      <c r="A78" s="1"/>
      <c r="B78" s="174"/>
      <c r="C78" s="189"/>
      <c r="D78" s="237" t="s">
        <v>168</v>
      </c>
      <c r="E78" s="207"/>
      <c r="F78" s="208"/>
      <c r="G78" s="174"/>
      <c r="H78" s="174"/>
      <c r="I78" s="209">
        <f>I62-I68+I72</f>
        <v>0</v>
      </c>
      <c r="J78" s="174"/>
      <c r="K78" s="210">
        <f>IF(I$16=0,0,I78/(I$16/100))</f>
        <v>0</v>
      </c>
      <c r="L78" s="174"/>
      <c r="M78" s="174"/>
      <c r="N78" s="209">
        <f>N62-N68+N72</f>
        <v>0</v>
      </c>
      <c r="O78" s="174"/>
      <c r="P78" s="210">
        <f>IF(N$16=0,0,N78/(N$16/100))</f>
        <v>0</v>
      </c>
      <c r="Q78" s="174"/>
      <c r="R78" s="174"/>
      <c r="S78" s="209">
        <f>S62-S68+S72</f>
        <v>0</v>
      </c>
      <c r="T78" s="174"/>
      <c r="U78" s="210">
        <f>IF(S$16=0,0,S78/(S$16/100))</f>
        <v>0</v>
      </c>
      <c r="V78" s="174"/>
      <c r="W78" s="190"/>
      <c r="X78" s="174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>
      <c r="A79" s="1"/>
      <c r="B79" s="174"/>
      <c r="C79" s="189"/>
      <c r="D79" s="174"/>
      <c r="E79" s="174"/>
      <c r="F79" s="174"/>
      <c r="G79" s="174"/>
      <c r="H79" s="174"/>
      <c r="I79" s="175"/>
      <c r="J79" s="174"/>
      <c r="K79" s="176"/>
      <c r="L79" s="174"/>
      <c r="M79" s="174"/>
      <c r="N79" s="175"/>
      <c r="O79" s="174"/>
      <c r="P79" s="176"/>
      <c r="Q79" s="174"/>
      <c r="R79" s="174"/>
      <c r="S79" s="175"/>
      <c r="T79" s="174"/>
      <c r="U79" s="176"/>
      <c r="V79" s="174"/>
      <c r="W79" s="190"/>
      <c r="X79" s="174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>
      <c r="A80" s="1"/>
      <c r="B80" s="174"/>
      <c r="C80" s="189"/>
      <c r="D80" s="174"/>
      <c r="E80" s="174"/>
      <c r="F80" s="174"/>
      <c r="G80" s="174"/>
      <c r="H80" s="174"/>
      <c r="I80" s="175"/>
      <c r="J80" s="174"/>
      <c r="K80" s="176"/>
      <c r="L80" s="174"/>
      <c r="M80" s="174"/>
      <c r="N80" s="175"/>
      <c r="O80" s="174"/>
      <c r="P80" s="176"/>
      <c r="Q80" s="174"/>
      <c r="R80" s="174"/>
      <c r="S80" s="175"/>
      <c r="T80" s="174"/>
      <c r="U80" s="176"/>
      <c r="V80" s="174"/>
      <c r="W80" s="190"/>
      <c r="X80" s="174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ht="14" thickBot="1">
      <c r="A81" s="1"/>
      <c r="B81" s="174"/>
      <c r="C81" s="213"/>
      <c r="D81" s="214"/>
      <c r="E81" s="214"/>
      <c r="F81" s="214"/>
      <c r="G81" s="214"/>
      <c r="H81" s="214"/>
      <c r="I81" s="219"/>
      <c r="J81" s="214"/>
      <c r="K81" s="220"/>
      <c r="L81" s="214"/>
      <c r="M81" s="214"/>
      <c r="N81" s="219"/>
      <c r="O81" s="214"/>
      <c r="P81" s="220"/>
      <c r="Q81" s="214"/>
      <c r="R81" s="214"/>
      <c r="S81" s="219"/>
      <c r="T81" s="214"/>
      <c r="U81" s="220"/>
      <c r="V81" s="214"/>
      <c r="W81" s="215"/>
      <c r="X81" s="174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ht="14" thickTop="1">
      <c r="A82" s="1"/>
      <c r="B82" s="174"/>
      <c r="C82" s="174"/>
      <c r="D82" s="174"/>
      <c r="E82" s="174"/>
      <c r="F82" s="174"/>
      <c r="G82" s="174"/>
      <c r="H82" s="174"/>
      <c r="I82" s="175"/>
      <c r="J82" s="174"/>
      <c r="K82" s="176"/>
      <c r="L82" s="174"/>
      <c r="M82" s="174"/>
      <c r="N82" s="175"/>
      <c r="O82" s="174"/>
      <c r="P82" s="176"/>
      <c r="Q82" s="174"/>
      <c r="R82" s="174"/>
      <c r="S82" s="175"/>
      <c r="T82" s="174"/>
      <c r="U82" s="176"/>
      <c r="V82" s="174"/>
      <c r="W82" s="174"/>
      <c r="X82" s="174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>
      <c r="A83" s="1"/>
      <c r="B83" s="174"/>
      <c r="C83" s="174"/>
      <c r="D83" s="174"/>
      <c r="E83" s="174"/>
      <c r="F83" s="174"/>
      <c r="G83" s="174"/>
      <c r="H83" s="174"/>
      <c r="I83" s="175"/>
      <c r="J83" s="174"/>
      <c r="K83" s="176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ht="30">
      <c r="A84" s="1"/>
      <c r="B84" s="174"/>
      <c r="C84" s="1"/>
      <c r="D84" s="1"/>
      <c r="E84" s="1"/>
      <c r="F84" s="177" t="s">
        <v>158</v>
      </c>
      <c r="G84" s="178"/>
      <c r="H84" s="178"/>
      <c r="I84" s="178"/>
      <c r="J84" s="179"/>
      <c r="K84" s="180"/>
      <c r="L84" s="180"/>
      <c r="M84" s="180"/>
      <c r="N84" s="181"/>
      <c r="O84" s="1"/>
      <c r="P84" s="174"/>
      <c r="Q84" s="174"/>
      <c r="R84" s="174"/>
      <c r="S84" s="182"/>
      <c r="T84" s="174"/>
      <c r="U84" s="183"/>
      <c r="V84" s="174"/>
      <c r="W84" s="176"/>
      <c r="X84" s="174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>
      <c r="A85" s="1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18">
      <c r="A86" s="1"/>
      <c r="B86" s="174"/>
      <c r="C86" s="174"/>
      <c r="D86" s="174"/>
      <c r="E86" s="174"/>
      <c r="F86" s="223">
        <f>F4</f>
        <v>0</v>
      </c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ht="18">
      <c r="A87" s="1"/>
      <c r="B87" s="174"/>
      <c r="C87" s="185"/>
      <c r="D87" s="184" t="s">
        <v>159</v>
      </c>
      <c r="E87" s="174"/>
      <c r="F87" s="174"/>
      <c r="G87" s="175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ht="30">
      <c r="A88" s="1"/>
      <c r="B88" s="174"/>
      <c r="C88" s="174"/>
      <c r="D88" s="224">
        <f ca="1">TODAY()</f>
        <v>43636</v>
      </c>
      <c r="E88" s="174"/>
      <c r="F88" s="225">
        <f>F6</f>
        <v>0</v>
      </c>
      <c r="G88" s="216"/>
      <c r="H88" s="216"/>
      <c r="I88" s="22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174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>
      <c r="A89" s="1"/>
      <c r="B89" s="174"/>
      <c r="C89" s="174"/>
      <c r="D89" s="174"/>
      <c r="E89" s="174"/>
      <c r="F89" s="174"/>
      <c r="G89" s="174"/>
      <c r="H89" s="174"/>
      <c r="I89" s="175"/>
      <c r="J89" s="174"/>
      <c r="K89" s="176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ht="14" thickBot="1">
      <c r="A90" s="1"/>
      <c r="B90" s="174"/>
      <c r="C90" s="174"/>
      <c r="D90" s="174"/>
      <c r="E90" s="174"/>
      <c r="F90" s="174"/>
      <c r="G90" s="174"/>
      <c r="H90" s="174"/>
      <c r="I90" s="175"/>
      <c r="J90" s="174"/>
      <c r="K90" s="176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ht="14" thickTop="1">
      <c r="A91" s="1"/>
      <c r="B91" s="174"/>
      <c r="C91" s="186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8"/>
      <c r="X91" s="174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>
      <c r="A92" s="1"/>
      <c r="B92" s="174"/>
      <c r="C92" s="189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90"/>
      <c r="X92" s="174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ht="30">
      <c r="A93" s="1"/>
      <c r="B93" s="174"/>
      <c r="C93" s="189"/>
      <c r="D93" s="177" t="s">
        <v>169</v>
      </c>
      <c r="E93" s="191"/>
      <c r="F93" s="192"/>
      <c r="G93" s="174"/>
      <c r="H93" s="201"/>
      <c r="I93" s="217" t="str">
        <f>I11</f>
        <v>JAAR</v>
      </c>
      <c r="J93" s="227"/>
      <c r="K93" s="217">
        <f>K11</f>
        <v>1</v>
      </c>
      <c r="L93" s="227"/>
      <c r="M93" s="201"/>
      <c r="N93" s="217" t="str">
        <f>N11</f>
        <v>JAAR</v>
      </c>
      <c r="O93" s="227"/>
      <c r="P93" s="217">
        <f>P11</f>
        <v>2</v>
      </c>
      <c r="Q93" s="227"/>
      <c r="R93" s="201"/>
      <c r="S93" s="217" t="str">
        <f>S11</f>
        <v>JAAR</v>
      </c>
      <c r="T93" s="227"/>
      <c r="U93" s="217">
        <f>U11</f>
        <v>3</v>
      </c>
      <c r="V93" s="203"/>
      <c r="W93" s="193"/>
      <c r="X93" s="174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>
      <c r="A94" s="1"/>
      <c r="B94" s="174"/>
      <c r="C94" s="189"/>
      <c r="D94" s="174"/>
      <c r="E94" s="174"/>
      <c r="F94" s="174"/>
      <c r="G94" s="174"/>
      <c r="H94" s="194"/>
      <c r="I94" s="195"/>
      <c r="J94" s="196"/>
      <c r="K94" s="196" t="s">
        <v>13</v>
      </c>
      <c r="L94" s="195"/>
      <c r="M94" s="194"/>
      <c r="N94" s="195"/>
      <c r="O94" s="195"/>
      <c r="P94" s="196" t="s">
        <v>13</v>
      </c>
      <c r="Q94" s="195"/>
      <c r="R94" s="194"/>
      <c r="S94" s="195"/>
      <c r="T94" s="195"/>
      <c r="U94" s="196" t="s">
        <v>13</v>
      </c>
      <c r="V94" s="197"/>
      <c r="W94" s="190"/>
      <c r="X94" s="174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>
      <c r="A95" s="1"/>
      <c r="B95" s="174"/>
      <c r="C95" s="189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90"/>
      <c r="X95" s="174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>
      <c r="A96" s="1"/>
      <c r="B96" s="174"/>
      <c r="C96" s="189"/>
      <c r="D96" s="174"/>
      <c r="E96" s="174"/>
      <c r="F96" s="174"/>
      <c r="G96" s="174"/>
      <c r="H96" s="174"/>
      <c r="I96" s="175"/>
      <c r="J96" s="174"/>
      <c r="K96" s="176"/>
      <c r="L96" s="174"/>
      <c r="M96" s="174"/>
      <c r="N96" s="175"/>
      <c r="O96" s="174"/>
      <c r="P96" s="176"/>
      <c r="Q96" s="174"/>
      <c r="R96" s="174"/>
      <c r="S96" s="175"/>
      <c r="T96" s="174"/>
      <c r="U96" s="176"/>
      <c r="V96" s="174"/>
      <c r="W96" s="190"/>
      <c r="X96" s="174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>
      <c r="A97" s="1"/>
      <c r="B97" s="174"/>
      <c r="C97" s="189"/>
      <c r="D97" s="174"/>
      <c r="E97" s="174"/>
      <c r="F97" s="174"/>
      <c r="G97" s="174"/>
      <c r="H97" s="201"/>
      <c r="I97" s="211"/>
      <c r="J97" s="202"/>
      <c r="K97" s="212"/>
      <c r="L97" s="202"/>
      <c r="M97" s="201"/>
      <c r="N97" s="211"/>
      <c r="O97" s="202"/>
      <c r="P97" s="212"/>
      <c r="Q97" s="202"/>
      <c r="R97" s="201"/>
      <c r="S97" s="211"/>
      <c r="T97" s="202"/>
      <c r="U97" s="212"/>
      <c r="V97" s="203"/>
      <c r="W97" s="190"/>
      <c r="X97" s="174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ht="18">
      <c r="A98" s="1"/>
      <c r="B98" s="174"/>
      <c r="C98" s="189"/>
      <c r="D98" s="198" t="s">
        <v>168</v>
      </c>
      <c r="E98" s="232"/>
      <c r="F98" s="233"/>
      <c r="G98" s="174"/>
      <c r="H98" s="204"/>
      <c r="I98" s="234">
        <f>I78</f>
        <v>0</v>
      </c>
      <c r="J98" s="174"/>
      <c r="K98" s="235"/>
      <c r="L98" s="174"/>
      <c r="M98" s="204"/>
      <c r="N98" s="234">
        <f>N78</f>
        <v>0</v>
      </c>
      <c r="O98" s="174"/>
      <c r="P98" s="235"/>
      <c r="Q98" s="174"/>
      <c r="R98" s="204"/>
      <c r="S98" s="234">
        <f>S78</f>
        <v>0</v>
      </c>
      <c r="T98" s="174"/>
      <c r="U98" s="235"/>
      <c r="V98" s="205"/>
      <c r="W98" s="190"/>
      <c r="X98" s="174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>
      <c r="A99" s="1"/>
      <c r="B99" s="174"/>
      <c r="C99" s="189"/>
      <c r="D99" s="174"/>
      <c r="E99" s="174"/>
      <c r="F99" s="174"/>
      <c r="G99" s="174"/>
      <c r="H99" s="204"/>
      <c r="I99" s="175"/>
      <c r="J99" s="174"/>
      <c r="K99" s="176"/>
      <c r="L99" s="174"/>
      <c r="M99" s="204"/>
      <c r="N99" s="175"/>
      <c r="O99" s="174"/>
      <c r="P99" s="176"/>
      <c r="Q99" s="174"/>
      <c r="R99" s="204"/>
      <c r="S99" s="175"/>
      <c r="T99" s="174"/>
      <c r="U99" s="176"/>
      <c r="V99" s="205"/>
      <c r="W99" s="190"/>
      <c r="X99" s="174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>
      <c r="A100" s="1"/>
      <c r="B100" s="174"/>
      <c r="C100" s="189"/>
      <c r="D100" s="174"/>
      <c r="E100" s="174"/>
      <c r="F100" s="174"/>
      <c r="G100" s="174"/>
      <c r="H100" s="204"/>
      <c r="I100" s="175"/>
      <c r="J100" s="174"/>
      <c r="K100" s="176"/>
      <c r="L100" s="174"/>
      <c r="M100" s="204"/>
      <c r="N100" s="175"/>
      <c r="O100" s="174"/>
      <c r="P100" s="176"/>
      <c r="Q100" s="174"/>
      <c r="R100" s="204"/>
      <c r="S100" s="175"/>
      <c r="T100" s="174"/>
      <c r="U100" s="176"/>
      <c r="V100" s="205"/>
      <c r="W100" s="190"/>
      <c r="X100" s="174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ht="18">
      <c r="A101" s="1"/>
      <c r="B101" s="174"/>
      <c r="C101" s="189"/>
      <c r="D101" s="331" t="s">
        <v>206</v>
      </c>
      <c r="E101" s="232"/>
      <c r="F101" s="233"/>
      <c r="G101" s="174"/>
      <c r="H101" s="204"/>
      <c r="I101" s="234">
        <f>IF(I98&gt;10,I98*(25/100),0)+('1ALG'!F17+'1ALG'!F19)/1000</f>
        <v>0</v>
      </c>
      <c r="J101" s="174"/>
      <c r="K101" s="176"/>
      <c r="L101" s="174"/>
      <c r="M101" s="204"/>
      <c r="N101" s="234">
        <f>IF(N98&gt;10,N98*(25/100),0)+('1ALG'!J17+'1ALG'!J19)/1000</f>
        <v>0</v>
      </c>
      <c r="O101" s="174"/>
      <c r="P101" s="176"/>
      <c r="Q101" s="174"/>
      <c r="R101" s="204"/>
      <c r="S101" s="234">
        <f>IF(S98&gt;10,S98*(25/100),0)+('1ALG'!N17+'1ALG'!N19)/1000</f>
        <v>0</v>
      </c>
      <c r="T101" s="174"/>
      <c r="U101" s="176"/>
      <c r="V101" s="205"/>
      <c r="W101" s="190"/>
      <c r="X101" s="174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>
      <c r="A102" s="1"/>
      <c r="B102" s="174"/>
      <c r="C102" s="189"/>
      <c r="D102" s="174"/>
      <c r="E102" s="174"/>
      <c r="F102" s="174"/>
      <c r="G102" s="174"/>
      <c r="H102" s="194"/>
      <c r="I102" s="236"/>
      <c r="J102" s="195"/>
      <c r="K102" s="218"/>
      <c r="L102" s="195"/>
      <c r="M102" s="194"/>
      <c r="N102" s="236"/>
      <c r="O102" s="195"/>
      <c r="P102" s="218"/>
      <c r="Q102" s="195"/>
      <c r="R102" s="194"/>
      <c r="S102" s="236"/>
      <c r="T102" s="195"/>
      <c r="U102" s="222"/>
      <c r="V102" s="197"/>
      <c r="W102" s="190"/>
      <c r="X102" s="174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>
      <c r="A103" s="1"/>
      <c r="B103" s="174"/>
      <c r="C103" s="189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90"/>
      <c r="X103" s="174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>
      <c r="A104" s="1"/>
      <c r="B104" s="174"/>
      <c r="C104" s="189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90"/>
      <c r="X104" s="174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>
      <c r="A105" s="1"/>
      <c r="B105" s="174"/>
      <c r="C105" s="189"/>
      <c r="D105" s="174"/>
      <c r="E105" s="174"/>
      <c r="F105" s="174"/>
      <c r="G105" s="174"/>
      <c r="H105" s="174"/>
      <c r="I105" s="175"/>
      <c r="J105" s="174"/>
      <c r="K105" s="176"/>
      <c r="L105" s="174"/>
      <c r="M105" s="174"/>
      <c r="N105" s="175"/>
      <c r="O105" s="174"/>
      <c r="P105" s="176"/>
      <c r="Q105" s="174"/>
      <c r="R105" s="174"/>
      <c r="S105" s="175"/>
      <c r="T105" s="174"/>
      <c r="U105" s="176"/>
      <c r="V105" s="174"/>
      <c r="W105" s="190"/>
      <c r="X105" s="174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ht="30">
      <c r="A106" s="1"/>
      <c r="B106" s="174"/>
      <c r="C106" s="189"/>
      <c r="D106" s="237" t="s">
        <v>170</v>
      </c>
      <c r="E106" s="207"/>
      <c r="F106" s="208"/>
      <c r="G106" s="174"/>
      <c r="H106" s="174"/>
      <c r="I106" s="209">
        <f>I98-I101</f>
        <v>0</v>
      </c>
      <c r="J106" s="174"/>
      <c r="K106" s="210">
        <f>IF(I$16=0,0,I106/(I$16/100))</f>
        <v>0</v>
      </c>
      <c r="L106" s="174"/>
      <c r="M106" s="174"/>
      <c r="N106" s="209">
        <f>N98-N101</f>
        <v>0</v>
      </c>
      <c r="O106" s="174"/>
      <c r="P106" s="210">
        <f>IF(N$16=0,0,N106/(N$16/100))</f>
        <v>0</v>
      </c>
      <c r="Q106" s="174"/>
      <c r="R106" s="174"/>
      <c r="S106" s="209">
        <f>S98-S101</f>
        <v>0</v>
      </c>
      <c r="T106" s="174"/>
      <c r="U106" s="210">
        <f>IF(S$16=0,0,S106/(S$16/100))</f>
        <v>0</v>
      </c>
      <c r="V106" s="174"/>
      <c r="W106" s="190"/>
      <c r="X106" s="174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>
      <c r="A107" s="1"/>
      <c r="B107" s="174"/>
      <c r="C107" s="189"/>
      <c r="D107" s="174"/>
      <c r="E107" s="174"/>
      <c r="F107" s="174"/>
      <c r="G107" s="174"/>
      <c r="H107" s="174"/>
      <c r="I107" s="175"/>
      <c r="J107" s="174"/>
      <c r="K107" s="176"/>
      <c r="L107" s="174"/>
      <c r="M107" s="174"/>
      <c r="N107" s="175"/>
      <c r="O107" s="174"/>
      <c r="P107" s="176"/>
      <c r="Q107" s="174"/>
      <c r="R107" s="174"/>
      <c r="S107" s="175"/>
      <c r="T107" s="174"/>
      <c r="U107" s="176"/>
      <c r="V107" s="174"/>
      <c r="W107" s="190"/>
      <c r="X107" s="174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>
      <c r="A108" s="1"/>
      <c r="B108" s="174"/>
      <c r="C108" s="189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90"/>
      <c r="X108" s="174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>
      <c r="A109" s="1"/>
      <c r="B109" s="174"/>
      <c r="C109" s="189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90"/>
      <c r="X109" s="174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>
      <c r="A110" s="1"/>
      <c r="B110" s="174"/>
      <c r="C110" s="189"/>
      <c r="D110" s="174"/>
      <c r="E110" s="174"/>
      <c r="F110" s="174"/>
      <c r="G110" s="174"/>
      <c r="H110" s="201"/>
      <c r="I110" s="202"/>
      <c r="J110" s="202"/>
      <c r="K110" s="202"/>
      <c r="L110" s="202"/>
      <c r="M110" s="201"/>
      <c r="N110" s="202"/>
      <c r="O110" s="202"/>
      <c r="P110" s="202"/>
      <c r="Q110" s="202"/>
      <c r="R110" s="201"/>
      <c r="S110" s="202"/>
      <c r="T110" s="202"/>
      <c r="U110" s="202"/>
      <c r="V110" s="203"/>
      <c r="W110" s="190"/>
      <c r="X110" s="174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18">
      <c r="A111" s="1"/>
      <c r="B111" s="174"/>
      <c r="C111" s="189"/>
      <c r="D111" s="198" t="s">
        <v>163</v>
      </c>
      <c r="E111" s="232"/>
      <c r="F111" s="233"/>
      <c r="G111" s="174"/>
      <c r="H111" s="204"/>
      <c r="I111" s="234">
        <f>I51</f>
        <v>0</v>
      </c>
      <c r="J111" s="174"/>
      <c r="K111" s="235"/>
      <c r="L111" s="174"/>
      <c r="M111" s="204"/>
      <c r="N111" s="234">
        <f>N51</f>
        <v>0</v>
      </c>
      <c r="O111" s="174"/>
      <c r="P111" s="235"/>
      <c r="Q111" s="174"/>
      <c r="R111" s="204"/>
      <c r="S111" s="234">
        <f>S51</f>
        <v>0</v>
      </c>
      <c r="T111" s="174"/>
      <c r="U111" s="235"/>
      <c r="V111" s="205"/>
      <c r="W111" s="190"/>
      <c r="X111" s="174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13">
      <c r="A112" s="1"/>
      <c r="B112" s="174"/>
      <c r="C112" s="189"/>
      <c r="D112" s="174"/>
      <c r="E112" s="174"/>
      <c r="F112" s="174"/>
      <c r="G112" s="174"/>
      <c r="H112" s="194"/>
      <c r="I112" s="238"/>
      <c r="J112" s="195"/>
      <c r="K112" s="195"/>
      <c r="L112" s="195"/>
      <c r="M112" s="194"/>
      <c r="N112" s="238"/>
      <c r="O112" s="195"/>
      <c r="P112" s="195"/>
      <c r="Q112" s="195"/>
      <c r="R112" s="194"/>
      <c r="S112" s="238"/>
      <c r="T112" s="195"/>
      <c r="U112" s="221"/>
      <c r="V112" s="197"/>
      <c r="W112" s="190"/>
      <c r="X112" s="174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>
      <c r="A113" s="1"/>
      <c r="B113" s="174"/>
      <c r="C113" s="189"/>
      <c r="D113" s="174"/>
      <c r="E113" s="174"/>
      <c r="F113" s="174"/>
      <c r="G113" s="174"/>
      <c r="H113" s="174"/>
      <c r="I113" s="175"/>
      <c r="J113" s="174"/>
      <c r="K113" s="176"/>
      <c r="L113" s="174"/>
      <c r="M113" s="174"/>
      <c r="N113" s="175"/>
      <c r="O113" s="174"/>
      <c r="P113" s="176"/>
      <c r="Q113" s="174"/>
      <c r="R113" s="174"/>
      <c r="S113" s="175"/>
      <c r="T113" s="174"/>
      <c r="U113" s="176"/>
      <c r="V113" s="174"/>
      <c r="W113" s="190"/>
      <c r="X113" s="174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13">
      <c r="A114" s="1"/>
      <c r="B114" s="174"/>
      <c r="C114" s="189"/>
      <c r="D114" s="174"/>
      <c r="E114" s="174"/>
      <c r="F114" s="174"/>
      <c r="G114" s="174"/>
      <c r="H114" s="174"/>
      <c r="I114" s="175"/>
      <c r="J114" s="174"/>
      <c r="K114" s="176"/>
      <c r="L114" s="174"/>
      <c r="M114" s="174"/>
      <c r="N114" s="175"/>
      <c r="O114" s="174"/>
      <c r="P114" s="176"/>
      <c r="Q114" s="174"/>
      <c r="R114" s="174"/>
      <c r="S114" s="175"/>
      <c r="T114" s="174"/>
      <c r="U114" s="176"/>
      <c r="V114" s="174"/>
      <c r="W114" s="190"/>
      <c r="X114" s="174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ht="30">
      <c r="A115" s="1"/>
      <c r="B115" s="174"/>
      <c r="C115" s="189"/>
      <c r="D115" s="237" t="s">
        <v>171</v>
      </c>
      <c r="E115" s="207"/>
      <c r="F115" s="208"/>
      <c r="G115" s="174"/>
      <c r="H115" s="174"/>
      <c r="I115" s="209">
        <f>I106+I111</f>
        <v>0</v>
      </c>
      <c r="J115" s="174"/>
      <c r="K115" s="210">
        <f>IF(I$16=0,0,I115/(I$16/100))</f>
        <v>0</v>
      </c>
      <c r="L115" s="174"/>
      <c r="M115" s="174"/>
      <c r="N115" s="209">
        <f>N106+N111</f>
        <v>0</v>
      </c>
      <c r="O115" s="174"/>
      <c r="P115" s="210">
        <f>IF(N$16=0,0,N115/(N$16/100))</f>
        <v>0</v>
      </c>
      <c r="Q115" s="174"/>
      <c r="R115" s="174"/>
      <c r="S115" s="209">
        <f>S106+S111</f>
        <v>0</v>
      </c>
      <c r="T115" s="174"/>
      <c r="U115" s="210">
        <f>IF(S$16=0,0,S115/(S$16/100))</f>
        <v>0</v>
      </c>
      <c r="V115" s="174"/>
      <c r="W115" s="190"/>
      <c r="X115" s="174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13">
      <c r="A116" s="1"/>
      <c r="B116" s="174"/>
      <c r="C116" s="189"/>
      <c r="D116" s="174"/>
      <c r="E116" s="174"/>
      <c r="F116" s="174"/>
      <c r="G116" s="174"/>
      <c r="H116" s="174"/>
      <c r="I116" s="175"/>
      <c r="J116" s="174"/>
      <c r="K116" s="176"/>
      <c r="L116" s="174"/>
      <c r="M116" s="174"/>
      <c r="N116" s="175"/>
      <c r="O116" s="174"/>
      <c r="P116" s="176"/>
      <c r="Q116" s="174"/>
      <c r="R116" s="174"/>
      <c r="S116" s="175"/>
      <c r="T116" s="174"/>
      <c r="U116" s="176"/>
      <c r="V116" s="174"/>
      <c r="W116" s="190"/>
      <c r="X116" s="174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>
      <c r="A117" s="1"/>
      <c r="B117" s="174"/>
      <c r="C117" s="189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90"/>
      <c r="X117" s="174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13">
      <c r="A118" s="1"/>
      <c r="B118" s="174"/>
      <c r="C118" s="189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90"/>
      <c r="X118" s="174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13">
      <c r="A119" s="1"/>
      <c r="B119" s="174"/>
      <c r="C119" s="189"/>
      <c r="D119" s="174"/>
      <c r="E119" s="174"/>
      <c r="F119" s="174"/>
      <c r="G119" s="174"/>
      <c r="H119" s="201"/>
      <c r="I119" s="211"/>
      <c r="J119" s="202"/>
      <c r="K119" s="212"/>
      <c r="L119" s="202"/>
      <c r="M119" s="201"/>
      <c r="N119" s="211"/>
      <c r="O119" s="202"/>
      <c r="P119" s="212"/>
      <c r="Q119" s="202"/>
      <c r="R119" s="201"/>
      <c r="S119" s="211"/>
      <c r="T119" s="202"/>
      <c r="U119" s="212"/>
      <c r="V119" s="203"/>
      <c r="W119" s="190"/>
      <c r="X119" s="174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13" ht="18">
      <c r="A120" s="1"/>
      <c r="B120" s="174"/>
      <c r="C120" s="189"/>
      <c r="D120" s="198" t="s">
        <v>172</v>
      </c>
      <c r="E120" s="232"/>
      <c r="F120" s="233"/>
      <c r="G120" s="174"/>
      <c r="H120" s="204"/>
      <c r="I120" s="234">
        <f>Calculaties!D32/1000</f>
        <v>0</v>
      </c>
      <c r="J120" s="174"/>
      <c r="K120" s="235"/>
      <c r="L120" s="174"/>
      <c r="M120" s="204"/>
      <c r="N120" s="234">
        <f>Calculaties!F32/1000</f>
        <v>0</v>
      </c>
      <c r="O120" s="174"/>
      <c r="P120" s="235"/>
      <c r="Q120" s="174"/>
      <c r="R120" s="204"/>
      <c r="S120" s="234">
        <f>Calculaties!H32/1000</f>
        <v>0</v>
      </c>
      <c r="T120" s="174"/>
      <c r="U120" s="235"/>
      <c r="V120" s="205"/>
      <c r="W120" s="190"/>
      <c r="X120" s="174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13">
      <c r="A121" s="1"/>
      <c r="B121" s="174"/>
      <c r="C121" s="189"/>
      <c r="D121" s="174"/>
      <c r="E121" s="174"/>
      <c r="F121" s="174"/>
      <c r="G121" s="174"/>
      <c r="H121" s="204"/>
      <c r="I121" s="175"/>
      <c r="J121" s="174"/>
      <c r="K121" s="176"/>
      <c r="L121" s="174"/>
      <c r="M121" s="204"/>
      <c r="N121" s="175"/>
      <c r="O121" s="174"/>
      <c r="P121" s="176"/>
      <c r="Q121" s="174"/>
      <c r="R121" s="204"/>
      <c r="S121" s="175"/>
      <c r="T121" s="174"/>
      <c r="U121" s="176"/>
      <c r="V121" s="205"/>
      <c r="W121" s="190"/>
      <c r="X121" s="174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13">
      <c r="A122" s="1"/>
      <c r="B122" s="174"/>
      <c r="C122" s="189"/>
      <c r="D122" s="174"/>
      <c r="E122" s="174"/>
      <c r="F122" s="174"/>
      <c r="G122" s="174"/>
      <c r="H122" s="204"/>
      <c r="I122" s="175"/>
      <c r="J122" s="174"/>
      <c r="K122" s="176"/>
      <c r="L122" s="174"/>
      <c r="M122" s="204"/>
      <c r="N122" s="175"/>
      <c r="O122" s="174"/>
      <c r="P122" s="176"/>
      <c r="Q122" s="174"/>
      <c r="R122" s="204"/>
      <c r="S122" s="175"/>
      <c r="T122" s="174"/>
      <c r="U122" s="176"/>
      <c r="V122" s="205"/>
      <c r="W122" s="190"/>
      <c r="X122" s="174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</row>
    <row r="123" spans="1:113" ht="18">
      <c r="A123" s="1"/>
      <c r="B123" s="174"/>
      <c r="C123" s="189"/>
      <c r="D123" s="198" t="s">
        <v>173</v>
      </c>
      <c r="E123" s="232"/>
      <c r="F123" s="233"/>
      <c r="G123" s="174"/>
      <c r="H123" s="204"/>
      <c r="I123" s="174">
        <v>0</v>
      </c>
      <c r="J123" s="174"/>
      <c r="K123" s="174"/>
      <c r="L123" s="174"/>
      <c r="M123" s="204"/>
      <c r="N123" s="169">
        <f>'2INV'!I22/1000</f>
        <v>0</v>
      </c>
      <c r="O123" s="174"/>
      <c r="P123" s="174"/>
      <c r="Q123" s="174"/>
      <c r="R123" s="204"/>
      <c r="S123" s="169">
        <f>'2INV'!M22/1000</f>
        <v>0</v>
      </c>
      <c r="T123" s="174"/>
      <c r="U123" s="174"/>
      <c r="V123" s="205"/>
      <c r="W123" s="190"/>
      <c r="X123" s="174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13">
      <c r="A124" s="1"/>
      <c r="B124" s="174"/>
      <c r="C124" s="189"/>
      <c r="D124" s="174"/>
      <c r="E124" s="174"/>
      <c r="F124" s="174"/>
      <c r="G124" s="174"/>
      <c r="H124" s="194"/>
      <c r="I124" s="236"/>
      <c r="J124" s="195"/>
      <c r="K124" s="218"/>
      <c r="L124" s="195"/>
      <c r="M124" s="194"/>
      <c r="N124" s="236"/>
      <c r="O124" s="195"/>
      <c r="P124" s="218"/>
      <c r="Q124" s="195"/>
      <c r="R124" s="194"/>
      <c r="S124" s="236"/>
      <c r="T124" s="195"/>
      <c r="U124" s="222"/>
      <c r="V124" s="197"/>
      <c r="W124" s="190"/>
      <c r="X124" s="174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13">
      <c r="A125" s="1"/>
      <c r="B125" s="174"/>
      <c r="C125" s="189"/>
      <c r="D125" s="174"/>
      <c r="E125" s="174"/>
      <c r="F125" s="174"/>
      <c r="G125" s="174"/>
      <c r="H125" s="174"/>
      <c r="I125" s="175"/>
      <c r="J125" s="174"/>
      <c r="K125" s="176"/>
      <c r="L125" s="174"/>
      <c r="M125" s="174"/>
      <c r="N125" s="175"/>
      <c r="O125" s="174"/>
      <c r="P125" s="176"/>
      <c r="Q125" s="174"/>
      <c r="R125" s="174"/>
      <c r="S125" s="175"/>
      <c r="T125" s="174"/>
      <c r="U125" s="176"/>
      <c r="V125" s="174"/>
      <c r="W125" s="190"/>
      <c r="X125" s="174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13">
      <c r="A126" s="1"/>
      <c r="B126" s="174"/>
      <c r="C126" s="189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90"/>
      <c r="X126" s="174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13">
      <c r="A127" s="1"/>
      <c r="B127" s="174"/>
      <c r="C127" s="189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90"/>
      <c r="X127" s="174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13" ht="30">
      <c r="A128" s="1"/>
      <c r="B128" s="174"/>
      <c r="C128" s="189"/>
      <c r="D128" s="237" t="s">
        <v>174</v>
      </c>
      <c r="E128" s="207"/>
      <c r="F128" s="208"/>
      <c r="G128" s="174"/>
      <c r="H128" s="174"/>
      <c r="I128" s="209">
        <f>I115-I120-I123</f>
        <v>0</v>
      </c>
      <c r="J128" s="239"/>
      <c r="K128" s="210">
        <f>IF(I$16=0,0,I128/(I$16/100))</f>
        <v>0</v>
      </c>
      <c r="L128" s="239"/>
      <c r="M128" s="174"/>
      <c r="N128" s="209">
        <f>N115-N120-N123</f>
        <v>0</v>
      </c>
      <c r="O128" s="239"/>
      <c r="P128" s="210">
        <f>IF(N$16=0,0,N128/(N$16/100))</f>
        <v>0</v>
      </c>
      <c r="Q128" s="239"/>
      <c r="R128" s="174"/>
      <c r="S128" s="209">
        <f>S115-S120-S123</f>
        <v>0</v>
      </c>
      <c r="T128" s="239"/>
      <c r="U128" s="210">
        <f>IF(S$16=0,0,S128/(S$16/100))</f>
        <v>0</v>
      </c>
      <c r="V128" s="174"/>
      <c r="W128" s="240"/>
      <c r="X128" s="174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13">
      <c r="A129" s="1"/>
      <c r="B129" s="174"/>
      <c r="C129" s="189"/>
      <c r="D129" s="174"/>
      <c r="E129" s="174"/>
      <c r="F129" s="174"/>
      <c r="G129" s="174"/>
      <c r="H129" s="174"/>
      <c r="I129" s="175"/>
      <c r="J129" s="174"/>
      <c r="K129" s="176"/>
      <c r="L129" s="174"/>
      <c r="M129" s="174"/>
      <c r="N129" s="175"/>
      <c r="O129" s="174"/>
      <c r="P129" s="176"/>
      <c r="Q129" s="174"/>
      <c r="R129" s="174"/>
      <c r="S129" s="175"/>
      <c r="T129" s="174"/>
      <c r="U129" s="176"/>
      <c r="V129" s="174"/>
      <c r="W129" s="190"/>
      <c r="X129" s="174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13" ht="14" thickBot="1">
      <c r="A130" s="1"/>
      <c r="B130" s="174"/>
      <c r="C130" s="213"/>
      <c r="D130" s="214"/>
      <c r="E130" s="214"/>
      <c r="F130" s="214"/>
      <c r="G130" s="214"/>
      <c r="H130" s="214"/>
      <c r="I130" s="219"/>
      <c r="J130" s="214"/>
      <c r="K130" s="220"/>
      <c r="L130" s="214"/>
      <c r="M130" s="214"/>
      <c r="N130" s="219"/>
      <c r="O130" s="214"/>
      <c r="P130" s="220"/>
      <c r="Q130" s="214"/>
      <c r="R130" s="214"/>
      <c r="S130" s="219"/>
      <c r="T130" s="214"/>
      <c r="U130" s="220"/>
      <c r="V130" s="214"/>
      <c r="W130" s="215"/>
      <c r="X130" s="174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13" ht="14" thickTop="1">
      <c r="A131" s="1"/>
      <c r="B131" s="174"/>
      <c r="C131" s="189"/>
      <c r="D131" s="174"/>
      <c r="E131" s="174"/>
      <c r="F131" s="174"/>
      <c r="G131" s="174"/>
      <c r="H131" s="174"/>
      <c r="I131" s="175"/>
      <c r="J131" s="174"/>
      <c r="K131" s="176"/>
      <c r="L131" s="174"/>
      <c r="M131" s="174"/>
      <c r="N131" s="175"/>
      <c r="O131" s="174"/>
      <c r="P131" s="176"/>
      <c r="Q131" s="174"/>
      <c r="R131" s="174"/>
      <c r="S131" s="175"/>
      <c r="T131" s="174"/>
      <c r="U131" s="176"/>
      <c r="V131" s="174"/>
      <c r="W131" s="190"/>
      <c r="X131" s="174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13">
      <c r="A132" s="1"/>
      <c r="B132" s="174"/>
      <c r="C132" s="189"/>
      <c r="D132" s="174"/>
      <c r="E132" s="174"/>
      <c r="F132" s="174"/>
      <c r="G132" s="174"/>
      <c r="H132" s="174"/>
      <c r="I132" s="175"/>
      <c r="J132" s="174"/>
      <c r="K132" s="176"/>
      <c r="L132" s="174"/>
      <c r="M132" s="174"/>
      <c r="N132" s="175"/>
      <c r="O132" s="174"/>
      <c r="P132" s="176"/>
      <c r="Q132" s="174"/>
      <c r="R132" s="174"/>
      <c r="S132" s="175"/>
      <c r="T132" s="174"/>
      <c r="U132" s="176"/>
      <c r="V132" s="174"/>
      <c r="W132" s="190"/>
      <c r="X132" s="174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13" ht="30">
      <c r="A133" s="1"/>
      <c r="B133" s="174"/>
      <c r="C133" s="189"/>
      <c r="D133" s="241" t="s">
        <v>175</v>
      </c>
      <c r="E133" s="242"/>
      <c r="F133" s="242"/>
      <c r="G133" s="243"/>
      <c r="H133" s="242"/>
      <c r="I133" s="242"/>
      <c r="J133" s="244"/>
      <c r="K133" s="242"/>
      <c r="L133" s="243"/>
      <c r="M133" s="242"/>
      <c r="N133" s="242"/>
      <c r="O133" s="244"/>
      <c r="P133" s="242"/>
      <c r="Q133" s="243"/>
      <c r="R133" s="242"/>
      <c r="S133" s="242"/>
      <c r="T133" s="244"/>
      <c r="U133" s="245"/>
      <c r="V133" s="174"/>
      <c r="W133" s="190"/>
      <c r="X133" s="189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13">
      <c r="A134" s="1"/>
      <c r="B134" s="174"/>
      <c r="C134" s="189"/>
      <c r="D134" s="174"/>
      <c r="E134" s="174"/>
      <c r="F134" s="174"/>
      <c r="G134" s="174"/>
      <c r="H134" s="174"/>
      <c r="I134" s="175"/>
      <c r="J134" s="174"/>
      <c r="K134" s="176"/>
      <c r="L134" s="174"/>
      <c r="M134" s="174"/>
      <c r="N134" s="175"/>
      <c r="O134" s="174"/>
      <c r="P134" s="176"/>
      <c r="Q134" s="174"/>
      <c r="R134" s="174"/>
      <c r="S134" s="175"/>
      <c r="T134" s="174"/>
      <c r="U134" s="176"/>
      <c r="V134" s="174"/>
      <c r="W134" s="190"/>
      <c r="X134" s="174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13" ht="14" thickBot="1">
      <c r="A135" s="1"/>
      <c r="B135" s="174"/>
      <c r="C135" s="189"/>
      <c r="D135" s="174"/>
      <c r="E135" s="174"/>
      <c r="F135" s="174"/>
      <c r="G135" s="174"/>
      <c r="H135" s="174"/>
      <c r="I135" s="175"/>
      <c r="J135" s="174"/>
      <c r="K135" s="176"/>
      <c r="L135" s="174"/>
      <c r="M135" s="174"/>
      <c r="N135" s="175"/>
      <c r="O135" s="174"/>
      <c r="P135" s="176"/>
      <c r="Q135" s="174"/>
      <c r="R135" s="174"/>
      <c r="S135" s="175"/>
      <c r="T135" s="174"/>
      <c r="U135" s="176"/>
      <c r="V135" s="174"/>
      <c r="W135" s="190"/>
      <c r="X135" s="174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</row>
    <row r="136" spans="1:113" ht="14" thickTop="1">
      <c r="A136" s="1"/>
      <c r="B136" s="174"/>
      <c r="C136" s="186"/>
      <c r="D136" s="187"/>
      <c r="E136" s="187"/>
      <c r="F136" s="187"/>
      <c r="G136" s="187"/>
      <c r="H136" s="187"/>
      <c r="I136" s="246"/>
      <c r="J136" s="187"/>
      <c r="K136" s="247"/>
      <c r="L136" s="187"/>
      <c r="M136" s="187"/>
      <c r="N136" s="246"/>
      <c r="O136" s="187"/>
      <c r="P136" s="247"/>
      <c r="Q136" s="187"/>
      <c r="R136" s="187"/>
      <c r="S136" s="246"/>
      <c r="T136" s="187"/>
      <c r="U136" s="247"/>
      <c r="V136" s="187"/>
      <c r="W136" s="188"/>
      <c r="X136" s="174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13">
      <c r="A137" s="1"/>
      <c r="B137" s="174"/>
      <c r="C137" s="189"/>
      <c r="D137" s="174"/>
      <c r="E137" s="174"/>
      <c r="F137" s="174"/>
      <c r="G137" s="174"/>
      <c r="H137" s="174"/>
      <c r="I137" s="175"/>
      <c r="J137" s="174"/>
      <c r="K137" s="176"/>
      <c r="L137" s="174"/>
      <c r="M137" s="174"/>
      <c r="N137" s="175"/>
      <c r="O137" s="174"/>
      <c r="P137" s="176"/>
      <c r="Q137" s="174"/>
      <c r="R137" s="174"/>
      <c r="S137" s="175"/>
      <c r="T137" s="174"/>
      <c r="U137" s="176"/>
      <c r="V137" s="174"/>
      <c r="W137" s="190"/>
      <c r="X137" s="174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13" ht="18">
      <c r="A138" s="1"/>
      <c r="B138" s="174"/>
      <c r="C138" s="189"/>
      <c r="D138" s="198" t="s">
        <v>15</v>
      </c>
      <c r="E138" s="232"/>
      <c r="F138" s="233"/>
      <c r="G138" s="174"/>
      <c r="H138" s="174"/>
      <c r="I138" s="234">
        <f>I20</f>
        <v>0</v>
      </c>
      <c r="J138" s="174"/>
      <c r="K138" s="235"/>
      <c r="L138" s="174"/>
      <c r="M138" s="174"/>
      <c r="N138" s="234">
        <f>N20</f>
        <v>0</v>
      </c>
      <c r="O138" s="174"/>
      <c r="P138" s="235"/>
      <c r="Q138" s="174"/>
      <c r="R138" s="174"/>
      <c r="S138" s="234">
        <f>S20</f>
        <v>0</v>
      </c>
      <c r="T138" s="174"/>
      <c r="U138" s="235"/>
      <c r="V138" s="174"/>
      <c r="W138" s="190"/>
      <c r="X138" s="174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13">
      <c r="A139" s="1"/>
      <c r="B139" s="174"/>
      <c r="C139" s="189"/>
      <c r="D139" s="174"/>
      <c r="E139" s="174"/>
      <c r="F139" s="174"/>
      <c r="G139" s="174"/>
      <c r="H139" s="174"/>
      <c r="I139" s="175"/>
      <c r="J139" s="174"/>
      <c r="K139" s="176"/>
      <c r="L139" s="174"/>
      <c r="M139" s="174"/>
      <c r="N139" s="175"/>
      <c r="O139" s="174"/>
      <c r="P139" s="176"/>
      <c r="Q139" s="174"/>
      <c r="R139" s="174"/>
      <c r="S139" s="175"/>
      <c r="T139" s="174"/>
      <c r="U139" s="176"/>
      <c r="V139" s="174"/>
      <c r="W139" s="190"/>
      <c r="X139" s="174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13">
      <c r="A140" s="1"/>
      <c r="B140" s="174"/>
      <c r="C140" s="189"/>
      <c r="D140" s="174"/>
      <c r="E140" s="174"/>
      <c r="F140" s="174"/>
      <c r="G140" s="174"/>
      <c r="H140" s="174"/>
      <c r="I140" s="175"/>
      <c r="J140" s="174"/>
      <c r="K140" s="176"/>
      <c r="L140" s="174"/>
      <c r="M140" s="174"/>
      <c r="N140" s="175"/>
      <c r="O140" s="174"/>
      <c r="P140" s="176"/>
      <c r="Q140" s="174"/>
      <c r="R140" s="174"/>
      <c r="S140" s="175"/>
      <c r="T140" s="174"/>
      <c r="U140" s="176"/>
      <c r="V140" s="174"/>
      <c r="W140" s="190"/>
      <c r="X140" s="174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13" ht="18">
      <c r="A141" s="1"/>
      <c r="B141" s="174"/>
      <c r="C141" s="189"/>
      <c r="D141" s="198" t="s">
        <v>176</v>
      </c>
      <c r="E141" s="232"/>
      <c r="F141" s="233"/>
      <c r="G141" s="174"/>
      <c r="H141" s="174"/>
      <c r="I141" s="234">
        <f>I128</f>
        <v>0</v>
      </c>
      <c r="J141" s="174"/>
      <c r="K141" s="235"/>
      <c r="L141" s="174"/>
      <c r="M141" s="174"/>
      <c r="N141" s="234">
        <f>N128</f>
        <v>0</v>
      </c>
      <c r="O141" s="174"/>
      <c r="P141" s="235"/>
      <c r="Q141" s="174"/>
      <c r="R141" s="174"/>
      <c r="S141" s="234">
        <f>S128</f>
        <v>0</v>
      </c>
      <c r="T141" s="174"/>
      <c r="U141" s="176"/>
      <c r="V141" s="174"/>
      <c r="W141" s="190"/>
      <c r="X141" s="174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13">
      <c r="A142" s="1"/>
      <c r="B142" s="174"/>
      <c r="C142" s="189"/>
      <c r="D142" s="174"/>
      <c r="E142" s="174"/>
      <c r="F142" s="174"/>
      <c r="G142" s="174"/>
      <c r="H142" s="174"/>
      <c r="I142" s="175"/>
      <c r="J142" s="174"/>
      <c r="K142" s="176"/>
      <c r="L142" s="174"/>
      <c r="M142" s="174"/>
      <c r="N142" s="175"/>
      <c r="O142" s="174"/>
      <c r="P142" s="176"/>
      <c r="Q142" s="174"/>
      <c r="R142" s="174"/>
      <c r="S142" s="175"/>
      <c r="T142" s="174"/>
      <c r="U142" s="176"/>
      <c r="V142" s="174"/>
      <c r="W142" s="190"/>
      <c r="X142" s="174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13">
      <c r="A143" s="1"/>
      <c r="B143" s="174"/>
      <c r="C143" s="189"/>
      <c r="D143" s="174"/>
      <c r="E143" s="174"/>
      <c r="F143" s="174"/>
      <c r="G143" s="174"/>
      <c r="H143" s="174"/>
      <c r="I143" s="175"/>
      <c r="J143" s="174"/>
      <c r="K143" s="176"/>
      <c r="L143" s="174"/>
      <c r="M143" s="174"/>
      <c r="N143" s="175"/>
      <c r="O143" s="174"/>
      <c r="P143" s="176"/>
      <c r="Q143" s="174"/>
      <c r="R143" s="174"/>
      <c r="S143" s="175"/>
      <c r="T143" s="174"/>
      <c r="U143" s="176"/>
      <c r="V143" s="174"/>
      <c r="W143" s="190"/>
      <c r="X143" s="174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13" ht="18">
      <c r="A144" s="1"/>
      <c r="B144" s="174"/>
      <c r="C144" s="189"/>
      <c r="D144" s="248" t="s">
        <v>177</v>
      </c>
      <c r="E144" s="249"/>
      <c r="F144" s="250"/>
      <c r="G144" s="174"/>
      <c r="H144" s="174"/>
      <c r="I144" s="234">
        <f>I138-I141</f>
        <v>0</v>
      </c>
      <c r="J144" s="174"/>
      <c r="K144" s="235"/>
      <c r="L144" s="174"/>
      <c r="M144" s="174"/>
      <c r="N144" s="234">
        <f>N138-N141</f>
        <v>0</v>
      </c>
      <c r="O144" s="174"/>
      <c r="P144" s="235"/>
      <c r="Q144" s="174"/>
      <c r="R144" s="174"/>
      <c r="S144" s="234">
        <f>S138-S141</f>
        <v>0</v>
      </c>
      <c r="T144" s="174"/>
      <c r="U144" s="176"/>
      <c r="V144" s="174"/>
      <c r="W144" s="190"/>
      <c r="X144" s="174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13">
      <c r="A145" s="1"/>
      <c r="B145" s="174"/>
      <c r="C145" s="189"/>
      <c r="D145" s="174"/>
      <c r="E145" s="174"/>
      <c r="F145" s="174"/>
      <c r="G145" s="174"/>
      <c r="H145" s="174"/>
      <c r="I145" s="175"/>
      <c r="J145" s="174"/>
      <c r="K145" s="176"/>
      <c r="L145" s="174"/>
      <c r="M145" s="174"/>
      <c r="N145" s="175"/>
      <c r="O145" s="174"/>
      <c r="P145" s="176"/>
      <c r="Q145" s="174"/>
      <c r="R145" s="174"/>
      <c r="S145" s="175"/>
      <c r="T145" s="174"/>
      <c r="U145" s="176"/>
      <c r="V145" s="174"/>
      <c r="W145" s="190"/>
      <c r="X145" s="174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13">
      <c r="A146" s="1"/>
      <c r="B146" s="174"/>
      <c r="C146" s="189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90"/>
      <c r="X146" s="174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13">
      <c r="A147" s="1"/>
      <c r="B147" s="174"/>
      <c r="C147" s="189"/>
      <c r="D147" s="174"/>
      <c r="E147" s="174"/>
      <c r="F147" s="174"/>
      <c r="G147" s="174"/>
      <c r="H147" s="174"/>
      <c r="I147" s="175"/>
      <c r="J147" s="174"/>
      <c r="K147" s="176"/>
      <c r="L147" s="174"/>
      <c r="M147" s="174"/>
      <c r="N147" s="175"/>
      <c r="O147" s="174"/>
      <c r="P147" s="176"/>
      <c r="Q147" s="174"/>
      <c r="R147" s="174"/>
      <c r="S147" s="175"/>
      <c r="T147" s="174"/>
      <c r="U147" s="176"/>
      <c r="V147" s="174"/>
      <c r="W147" s="190"/>
      <c r="X147" s="174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13" ht="30">
      <c r="A148" s="1"/>
      <c r="B148" s="174"/>
      <c r="C148" s="189"/>
      <c r="D148" s="237" t="s">
        <v>178</v>
      </c>
      <c r="E148" s="207"/>
      <c r="F148" s="208"/>
      <c r="G148" s="174"/>
      <c r="H148" s="174"/>
      <c r="I148" s="209">
        <f>IF(I20=0,0,I144/(I20/I16))</f>
        <v>0</v>
      </c>
      <c r="J148" s="174"/>
      <c r="K148" s="210"/>
      <c r="L148" s="174"/>
      <c r="M148" s="174"/>
      <c r="N148" s="209">
        <f>IF(N27=0,0,N144/(N20/N16))</f>
        <v>0</v>
      </c>
      <c r="O148" s="174"/>
      <c r="P148" s="210"/>
      <c r="Q148" s="174"/>
      <c r="R148" s="174"/>
      <c r="S148" s="209">
        <f>IF(S20=0,0,S144/(S20/S16))</f>
        <v>0</v>
      </c>
      <c r="T148" s="174"/>
      <c r="U148" s="210"/>
      <c r="V148" s="174"/>
      <c r="W148" s="190"/>
      <c r="X148" s="174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</row>
    <row r="149" spans="1:113">
      <c r="A149" s="1"/>
      <c r="B149" s="174"/>
      <c r="C149" s="189"/>
      <c r="D149" s="174"/>
      <c r="E149" s="174"/>
      <c r="F149" s="174"/>
      <c r="G149" s="174"/>
      <c r="H149" s="174"/>
      <c r="I149" s="175"/>
      <c r="J149" s="174"/>
      <c r="K149" s="176"/>
      <c r="L149" s="174"/>
      <c r="M149" s="174"/>
      <c r="N149" s="175"/>
      <c r="O149" s="174"/>
      <c r="P149" s="176"/>
      <c r="Q149" s="174"/>
      <c r="R149" s="174"/>
      <c r="S149" s="175"/>
      <c r="T149" s="174"/>
      <c r="U149" s="176"/>
      <c r="V149" s="174"/>
      <c r="W149" s="190"/>
      <c r="X149" s="174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13">
      <c r="A150" s="1"/>
      <c r="B150" s="174"/>
      <c r="C150" s="189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90"/>
      <c r="X150" s="174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13">
      <c r="A151" s="1"/>
      <c r="B151" s="174"/>
      <c r="C151" s="189"/>
      <c r="D151" s="174"/>
      <c r="E151" s="174"/>
      <c r="F151" s="174"/>
      <c r="G151" s="174"/>
      <c r="H151" s="174"/>
      <c r="I151" s="175"/>
      <c r="J151" s="174"/>
      <c r="K151" s="176"/>
      <c r="L151" s="174"/>
      <c r="M151" s="174"/>
      <c r="N151" s="175"/>
      <c r="O151" s="174"/>
      <c r="P151" s="176"/>
      <c r="Q151" s="174"/>
      <c r="R151" s="174"/>
      <c r="S151" s="175"/>
      <c r="T151" s="174"/>
      <c r="U151" s="176"/>
      <c r="V151" s="174"/>
      <c r="W151" s="190"/>
      <c r="X151" s="174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13" ht="18">
      <c r="A152" s="1"/>
      <c r="B152" s="174"/>
      <c r="C152" s="189"/>
      <c r="D152" s="248" t="s">
        <v>179</v>
      </c>
      <c r="E152" s="249"/>
      <c r="F152" s="250"/>
      <c r="G152" s="174"/>
      <c r="H152" s="174"/>
      <c r="I152" s="234">
        <f>I16</f>
        <v>0</v>
      </c>
      <c r="J152" s="174"/>
      <c r="K152" s="235"/>
      <c r="L152" s="174"/>
      <c r="M152" s="174"/>
      <c r="N152" s="234">
        <f>N16</f>
        <v>0</v>
      </c>
      <c r="O152" s="174"/>
      <c r="P152" s="235"/>
      <c r="Q152" s="174"/>
      <c r="R152" s="174"/>
      <c r="S152" s="234">
        <f>S16</f>
        <v>0</v>
      </c>
      <c r="T152" s="174"/>
      <c r="U152" s="176"/>
      <c r="V152" s="174"/>
      <c r="W152" s="190"/>
      <c r="X152" s="174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13">
      <c r="A153" s="1"/>
      <c r="B153" s="174"/>
      <c r="C153" s="189"/>
      <c r="D153" s="174"/>
      <c r="E153" s="174"/>
      <c r="F153" s="174"/>
      <c r="G153" s="174"/>
      <c r="H153" s="174"/>
      <c r="I153" s="175"/>
      <c r="J153" s="174"/>
      <c r="K153" s="176"/>
      <c r="L153" s="174"/>
      <c r="M153" s="174"/>
      <c r="N153" s="175"/>
      <c r="O153" s="174"/>
      <c r="P153" s="176"/>
      <c r="Q153" s="174"/>
      <c r="R153" s="174"/>
      <c r="S153" s="175"/>
      <c r="T153" s="174"/>
      <c r="U153" s="176"/>
      <c r="V153" s="174"/>
      <c r="W153" s="190"/>
      <c r="X153" s="174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13">
      <c r="A154" s="1"/>
      <c r="B154" s="174"/>
      <c r="C154" s="189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90"/>
      <c r="X154" s="174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13">
      <c r="A155" s="1"/>
      <c r="B155" s="174"/>
      <c r="C155" s="189"/>
      <c r="D155" s="174"/>
      <c r="E155" s="174"/>
      <c r="F155" s="174"/>
      <c r="G155" s="174"/>
      <c r="H155" s="174"/>
      <c r="I155" s="175"/>
      <c r="J155" s="174"/>
      <c r="K155" s="176"/>
      <c r="L155" s="174"/>
      <c r="M155" s="174"/>
      <c r="N155" s="175"/>
      <c r="O155" s="174"/>
      <c r="P155" s="176"/>
      <c r="Q155" s="174"/>
      <c r="R155" s="174"/>
      <c r="S155" s="175"/>
      <c r="T155" s="174"/>
      <c r="U155" s="176"/>
      <c r="V155" s="174"/>
      <c r="W155" s="190"/>
      <c r="X155" s="174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13">
      <c r="A156" s="1"/>
      <c r="B156" s="174"/>
      <c r="C156" s="189"/>
      <c r="D156" s="174"/>
      <c r="E156" s="174"/>
      <c r="F156" s="174"/>
      <c r="G156" s="174"/>
      <c r="H156" s="174"/>
      <c r="I156" s="175"/>
      <c r="J156" s="174"/>
      <c r="K156" s="176"/>
      <c r="L156" s="174"/>
      <c r="M156" s="174"/>
      <c r="N156" s="175"/>
      <c r="O156" s="174"/>
      <c r="P156" s="176"/>
      <c r="Q156" s="174"/>
      <c r="R156" s="174"/>
      <c r="S156" s="175"/>
      <c r="T156" s="174"/>
      <c r="U156" s="176"/>
      <c r="V156" s="174"/>
      <c r="W156" s="190"/>
      <c r="X156" s="174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13" ht="30">
      <c r="A157" s="1"/>
      <c r="B157" s="174"/>
      <c r="C157" s="189"/>
      <c r="D157" s="231" t="s">
        <v>205</v>
      </c>
      <c r="E157" s="207"/>
      <c r="F157" s="208"/>
      <c r="G157" s="174"/>
      <c r="H157" s="174"/>
      <c r="I157" s="209">
        <f>I148-I152</f>
        <v>0</v>
      </c>
      <c r="J157" s="174"/>
      <c r="K157" s="176"/>
      <c r="L157" s="174"/>
      <c r="M157" s="174"/>
      <c r="N157" s="209">
        <f>N148-N152</f>
        <v>0</v>
      </c>
      <c r="O157" s="174"/>
      <c r="P157" s="176"/>
      <c r="Q157" s="174"/>
      <c r="R157" s="174"/>
      <c r="S157" s="209">
        <f>S148-S152</f>
        <v>0</v>
      </c>
      <c r="T157" s="174"/>
      <c r="U157" s="176"/>
      <c r="V157" s="174"/>
      <c r="W157" s="190"/>
      <c r="X157" s="174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13">
      <c r="A158" s="1"/>
      <c r="B158" s="174"/>
      <c r="C158" s="189"/>
      <c r="D158" s="174"/>
      <c r="E158" s="174"/>
      <c r="F158" s="174"/>
      <c r="G158" s="174"/>
      <c r="H158" s="174"/>
      <c r="I158" s="175"/>
      <c r="J158" s="174"/>
      <c r="K158" s="176"/>
      <c r="L158" s="174"/>
      <c r="M158" s="174"/>
      <c r="N158" s="175"/>
      <c r="O158" s="174"/>
      <c r="P158" s="176"/>
      <c r="Q158" s="174"/>
      <c r="R158" s="174"/>
      <c r="S158" s="175"/>
      <c r="T158" s="174"/>
      <c r="U158" s="176"/>
      <c r="V158" s="174"/>
      <c r="W158" s="190"/>
      <c r="X158" s="174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13">
      <c r="A159" s="1"/>
      <c r="B159" s="174"/>
      <c r="C159" s="189"/>
      <c r="D159" s="174"/>
      <c r="E159" s="174"/>
      <c r="F159" s="174"/>
      <c r="G159" s="174"/>
      <c r="H159" s="174"/>
      <c r="I159" s="175"/>
      <c r="J159" s="174"/>
      <c r="K159" s="176"/>
      <c r="L159" s="174"/>
      <c r="M159" s="174"/>
      <c r="N159" s="175"/>
      <c r="O159" s="174"/>
      <c r="P159" s="176"/>
      <c r="Q159" s="174"/>
      <c r="R159" s="174"/>
      <c r="S159" s="175"/>
      <c r="T159" s="174"/>
      <c r="U159" s="176"/>
      <c r="V159" s="174"/>
      <c r="W159" s="190"/>
      <c r="X159" s="174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13" ht="14" thickBot="1">
      <c r="A160" s="1"/>
      <c r="B160" s="174"/>
      <c r="C160" s="213"/>
      <c r="D160" s="214"/>
      <c r="E160" s="214"/>
      <c r="F160" s="214"/>
      <c r="G160" s="214"/>
      <c r="H160" s="214"/>
      <c r="I160" s="219"/>
      <c r="J160" s="214"/>
      <c r="K160" s="220"/>
      <c r="L160" s="214"/>
      <c r="M160" s="214"/>
      <c r="N160" s="219"/>
      <c r="O160" s="214"/>
      <c r="P160" s="220"/>
      <c r="Q160" s="214"/>
      <c r="R160" s="214"/>
      <c r="S160" s="219"/>
      <c r="T160" s="214"/>
      <c r="U160" s="220"/>
      <c r="V160" s="214"/>
      <c r="W160" s="215"/>
      <c r="X160" s="174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13" ht="14" thickTop="1">
      <c r="A161" s="1"/>
      <c r="B161" s="174"/>
      <c r="C161" s="174"/>
      <c r="D161" s="174"/>
      <c r="E161" s="174"/>
      <c r="F161" s="174"/>
      <c r="G161" s="174"/>
      <c r="H161" s="174"/>
      <c r="I161" s="175"/>
      <c r="J161" s="174"/>
      <c r="K161" s="176"/>
      <c r="L161" s="174"/>
      <c r="M161" s="174"/>
      <c r="N161" s="175"/>
      <c r="O161" s="174"/>
      <c r="P161" s="176"/>
      <c r="Q161" s="174"/>
      <c r="R161" s="174"/>
      <c r="S161" s="175"/>
      <c r="T161" s="174"/>
      <c r="U161" s="176"/>
      <c r="V161" s="174"/>
      <c r="W161" s="174"/>
      <c r="X161" s="174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</row>
    <row r="162" spans="1:1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  <row r="168" spans="1:1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</row>
    <row r="169" spans="1:1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</row>
    <row r="170" spans="1:1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</row>
    <row r="171" spans="1:1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</row>
    <row r="172" spans="1:1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</row>
    <row r="173" spans="1:1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</row>
    <row r="174" spans="1:1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</row>
    <row r="175" spans="1:1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</row>
    <row r="181" spans="1:1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</row>
    <row r="183" spans="1:1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</row>
    <row r="184" spans="1:1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</row>
    <row r="185" spans="1:1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</row>
    <row r="186" spans="1:1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</row>
    <row r="187" spans="1:1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</row>
    <row r="188" spans="1:1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</row>
    <row r="189" spans="1:1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</row>
    <row r="190" spans="1:1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</row>
    <row r="191" spans="1:1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</row>
    <row r="192" spans="1:1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</row>
    <row r="193" spans="1:1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</row>
    <row r="194" spans="1:1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</row>
    <row r="195" spans="1:1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</row>
    <row r="196" spans="1:1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</row>
    <row r="197" spans="1:1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</row>
    <row r="198" spans="1:1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</row>
    <row r="199" spans="1:1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</row>
    <row r="200" spans="1:1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</row>
    <row r="201" spans="1:1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</row>
    <row r="202" spans="1:1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</row>
    <row r="203" spans="1:1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</row>
    <row r="204" spans="1:1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</row>
    <row r="205" spans="1:1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</row>
    <row r="206" spans="1:1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</row>
    <row r="207" spans="1:1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</row>
    <row r="208" spans="1:1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</row>
    <row r="209" spans="1:1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</row>
    <row r="210" spans="1:1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</row>
    <row r="211" spans="1:1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</row>
    <row r="212" spans="1:1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</row>
    <row r="213" spans="1:1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</row>
    <row r="214" spans="1:1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</row>
    <row r="215" spans="1:1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</row>
    <row r="216" spans="1:1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</row>
    <row r="217" spans="1:1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</row>
    <row r="218" spans="1:1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</row>
    <row r="219" spans="1:1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</row>
    <row r="220" spans="1:1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</row>
    <row r="221" spans="1:1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</row>
    <row r="222" spans="1:1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</row>
    <row r="223" spans="1:1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</row>
    <row r="224" spans="1:1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</row>
    <row r="225" spans="1:1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</row>
    <row r="226" spans="1:1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</row>
    <row r="227" spans="1:1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</row>
    <row r="228" spans="1:1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</row>
    <row r="229" spans="1:1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</row>
    <row r="230" spans="1:1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</row>
    <row r="231" spans="1:1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</row>
    <row r="232" spans="1:1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</row>
    <row r="233" spans="1:1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</row>
    <row r="234" spans="1:1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</row>
    <row r="235" spans="1:1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</row>
    <row r="236" spans="1:1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</row>
    <row r="237" spans="1:1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</row>
    <row r="238" spans="1:1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</row>
    <row r="239" spans="1:1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</row>
    <row r="240" spans="1:1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</row>
    <row r="241" spans="1:1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</row>
    <row r="242" spans="1:1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</row>
    <row r="243" spans="1:1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</row>
    <row r="244" spans="1:1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</row>
    <row r="245" spans="1:1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</row>
    <row r="246" spans="1:1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</row>
    <row r="247" spans="1:1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</row>
    <row r="248" spans="1:1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</row>
    <row r="249" spans="1:1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</row>
    <row r="250" spans="1:1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</row>
    <row r="251" spans="1:1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</row>
    <row r="252" spans="1:1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</row>
    <row r="253" spans="1:1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</row>
    <row r="254" spans="1:1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</row>
    <row r="255" spans="1:1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</row>
    <row r="256" spans="1:1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</row>
    <row r="257" spans="1:1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</row>
    <row r="258" spans="1:1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</row>
    <row r="259" spans="1:1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</row>
    <row r="260" spans="1:1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</row>
    <row r="261" spans="1:1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</row>
    <row r="262" spans="1:1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</row>
    <row r="263" spans="1:1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</row>
    <row r="264" spans="1:1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</row>
    <row r="265" spans="1:1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</row>
    <row r="266" spans="1:1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</row>
    <row r="267" spans="1:1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</row>
    <row r="268" spans="1:1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</row>
    <row r="269" spans="1:1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</row>
    <row r="270" spans="1:1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</row>
    <row r="271" spans="1:1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</row>
    <row r="272" spans="1:1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</row>
    <row r="273" spans="1:1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</row>
    <row r="274" spans="1:1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</row>
    <row r="275" spans="1:1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</row>
    <row r="276" spans="1:1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</row>
    <row r="277" spans="1:1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</row>
    <row r="278" spans="1:1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</row>
    <row r="279" spans="1:1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</row>
    <row r="280" spans="1:1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</row>
    <row r="281" spans="1:1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</row>
    <row r="282" spans="1:1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</row>
    <row r="283" spans="1:1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</row>
    <row r="284" spans="1:1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</row>
    <row r="285" spans="1:1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</row>
    <row r="286" spans="1:1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</row>
    <row r="287" spans="1:1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</row>
    <row r="288" spans="1:1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</row>
    <row r="289" spans="1:1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</row>
    <row r="290" spans="1:1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</row>
    <row r="291" spans="1:1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</row>
    <row r="292" spans="1:1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</row>
    <row r="293" spans="1:1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</row>
    <row r="294" spans="1:1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</row>
    <row r="295" spans="1:1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</row>
    <row r="296" spans="1:1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</row>
    <row r="297" spans="1:1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</row>
    <row r="298" spans="1:1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</row>
    <row r="299" spans="1:1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</row>
    <row r="300" spans="1:1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</row>
    <row r="301" spans="1:1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</row>
    <row r="302" spans="1:1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</row>
    <row r="303" spans="1:1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</row>
    <row r="304" spans="1:1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</row>
    <row r="305" spans="1:1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</row>
    <row r="306" spans="1:1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</row>
    <row r="307" spans="1:1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</row>
    <row r="308" spans="1:1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</row>
    <row r="309" spans="1:1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</row>
    <row r="310" spans="1:1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</row>
    <row r="311" spans="1:1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</row>
    <row r="312" spans="1:1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</row>
    <row r="313" spans="1:1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</row>
    <row r="314" spans="1:1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</row>
    <row r="315" spans="1:1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</row>
    <row r="316" spans="1:1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</row>
    <row r="317" spans="1:1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</row>
    <row r="318" spans="1:1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</row>
    <row r="319" spans="1:1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</row>
    <row r="320" spans="1:1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</row>
    <row r="321" spans="1:1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</row>
    <row r="322" spans="1:1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</row>
    <row r="323" spans="1:1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</row>
    <row r="324" spans="1:1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</row>
    <row r="325" spans="1:1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</row>
    <row r="326" spans="1:1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</row>
    <row r="327" spans="1:1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</row>
    <row r="328" spans="1:1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</row>
    <row r="329" spans="1:1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</row>
    <row r="330" spans="1:1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</row>
    <row r="331" spans="1:1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</row>
    <row r="332" spans="1:1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</row>
    <row r="333" spans="1:1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</row>
    <row r="334" spans="1:1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</row>
    <row r="335" spans="1:1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</row>
    <row r="336" spans="1:1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</row>
    <row r="337" spans="1:1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</row>
    <row r="338" spans="1:1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</row>
    <row r="339" spans="1:1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</row>
    <row r="340" spans="1:1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</row>
    <row r="341" spans="1:1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</row>
    <row r="342" spans="1:1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</row>
    <row r="343" spans="1:1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</row>
    <row r="344" spans="1:1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</row>
    <row r="345" spans="1:1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</row>
    <row r="346" spans="1:1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</row>
    <row r="347" spans="1:1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</row>
    <row r="348" spans="1:1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</row>
    <row r="349" spans="1:1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</row>
    <row r="350" spans="1:1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</row>
    <row r="351" spans="1:1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</row>
    <row r="352" spans="1:1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</row>
    <row r="353" spans="1:1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</row>
    <row r="354" spans="1:1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</row>
    <row r="355" spans="1:1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</row>
    <row r="356" spans="1:1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</row>
    <row r="357" spans="1:1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</row>
    <row r="358" spans="1:1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</row>
    <row r="359" spans="1:1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</row>
    <row r="360" spans="1:1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</row>
    <row r="361" spans="1:1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</row>
    <row r="362" spans="1:1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</row>
    <row r="363" spans="1:1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</row>
    <row r="364" spans="1:1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</row>
    <row r="365" spans="1:1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</row>
    <row r="366" spans="1:1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</row>
    <row r="367" spans="1:1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</row>
    <row r="368" spans="1:1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</row>
    <row r="369" spans="1:1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</row>
    <row r="370" spans="1:1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</row>
    <row r="371" spans="1:1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</row>
    <row r="372" spans="1:1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</row>
    <row r="373" spans="1:1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</row>
    <row r="374" spans="1:1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</row>
    <row r="375" spans="1:1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</row>
    <row r="376" spans="1:1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</row>
    <row r="377" spans="1:1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</row>
    <row r="378" spans="1:1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</row>
    <row r="379" spans="1:1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</row>
    <row r="380" spans="1:1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</row>
    <row r="381" spans="1:1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</row>
    <row r="382" spans="1:1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</row>
    <row r="383" spans="1:1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</row>
    <row r="384" spans="1:1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</row>
    <row r="385" spans="1:1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</row>
    <row r="386" spans="1:1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</row>
    <row r="387" spans="1:1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</row>
    <row r="388" spans="1:1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</row>
    <row r="389" spans="1:1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</row>
    <row r="390" spans="1:1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</row>
    <row r="391" spans="1:1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</row>
    <row r="392" spans="1:1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</row>
    <row r="393" spans="1:1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</row>
    <row r="394" spans="1:1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</row>
    <row r="395" spans="1:1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</row>
    <row r="396" spans="1:1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</row>
    <row r="397" spans="1:1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</row>
    <row r="398" spans="1:1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</row>
    <row r="399" spans="1:1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</row>
    <row r="400" spans="1:1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</row>
    <row r="401" spans="1:1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</row>
    <row r="402" spans="1:1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</row>
    <row r="403" spans="1:1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</row>
    <row r="404" spans="1:1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</row>
    <row r="405" spans="1:1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</row>
    <row r="406" spans="1:1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</row>
    <row r="407" spans="1:1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</row>
    <row r="408" spans="1:1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</row>
    <row r="409" spans="1:1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</row>
    <row r="410" spans="1:1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</row>
    <row r="411" spans="1:1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</row>
    <row r="412" spans="1:1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</row>
    <row r="413" spans="1:1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</row>
    <row r="414" spans="1:1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</row>
    <row r="415" spans="1:1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</row>
    <row r="416" spans="1:1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</row>
    <row r="417" spans="1:1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</row>
    <row r="418" spans="1:1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</row>
    <row r="419" spans="1:1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</row>
    <row r="420" spans="1:1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</row>
    <row r="421" spans="1:1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</row>
    <row r="422" spans="1:1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</row>
    <row r="423" spans="1:1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</row>
    <row r="424" spans="1:1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</row>
    <row r="425" spans="1:1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</row>
    <row r="426" spans="1:1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</row>
    <row r="427" spans="1:1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</row>
    <row r="428" spans="1:1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</row>
    <row r="429" spans="1:1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</row>
    <row r="430" spans="1:1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</row>
    <row r="431" spans="1:1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</row>
    <row r="432" spans="1:1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</row>
    <row r="433" spans="1:1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</row>
    <row r="434" spans="1:1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</row>
    <row r="435" spans="1:1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</row>
    <row r="436" spans="1:1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</row>
    <row r="437" spans="1:1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</row>
    <row r="438" spans="1:1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</row>
    <row r="439" spans="1:1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</row>
    <row r="440" spans="1:1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</row>
    <row r="441" spans="1:1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</row>
    <row r="442" spans="1:1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</row>
  </sheetData>
  <sheetProtection password="C9C5" sheet="1" objects="1" scenarios="1" selectLockedCells="1"/>
  <phoneticPr fontId="15" type="noConversion"/>
  <printOptions horizontalCentered="1" verticalCentered="1"/>
  <pageMargins left="0" right="0" top="0" bottom="0" header="0" footer="0"/>
  <pageSetup paperSize="9" scale="32" orientation="portrait" horizontalDpi="1200" verticalDpi="1200"/>
  <headerFooter alignWithMargins="0"/>
  <rowBreaks count="2" manualBreakCount="2">
    <brk id="82" max="16383" man="1"/>
    <brk id="161" max="16383" man="1"/>
  </rowBreaks>
  <colBreaks count="1" manualBreakCount="1">
    <brk id="2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8"/>
    <pageSetUpPr fitToPage="1"/>
  </sheetPr>
  <dimension ref="A1:DO299"/>
  <sheetViews>
    <sheetView showZeros="0" topLeftCell="A4" zoomScale="48" workbookViewId="0">
      <selection activeCell="C11" sqref="C11"/>
    </sheetView>
  </sheetViews>
  <sheetFormatPr baseColWidth="10" defaultColWidth="6.6640625" defaultRowHeight="13"/>
  <cols>
    <col min="1" max="1" width="2.6640625" customWidth="1"/>
    <col min="2" max="2" width="1.6640625" customWidth="1"/>
    <col min="3" max="3" width="2.6640625" customWidth="1"/>
    <col min="4" max="6" width="25.6640625" customWidth="1"/>
    <col min="7" max="8" width="12.6640625" customWidth="1"/>
    <col min="9" max="9" width="25.6640625" customWidth="1"/>
    <col min="10" max="11" width="12.6640625" customWidth="1"/>
    <col min="12" max="14" width="25.6640625" customWidth="1"/>
    <col min="15" max="16" width="12.6640625" customWidth="1"/>
    <col min="17" max="17" width="25.6640625" customWidth="1"/>
    <col min="18" max="18" width="2.6640625" customWidth="1"/>
    <col min="19" max="20" width="1.6640625" customWidth="1"/>
  </cols>
  <sheetData>
    <row r="1" spans="1:119">
      <c r="A1" s="171"/>
      <c r="B1" s="174"/>
      <c r="C1" s="174"/>
      <c r="D1" s="174"/>
      <c r="E1" s="174"/>
      <c r="F1" s="174"/>
      <c r="G1" s="174"/>
      <c r="H1" s="174"/>
      <c r="I1" s="174"/>
      <c r="J1" s="171"/>
      <c r="K1" s="174"/>
      <c r="L1" s="174"/>
      <c r="M1" s="174"/>
      <c r="N1" s="174"/>
      <c r="O1" s="174"/>
      <c r="P1" s="174"/>
      <c r="Q1" s="174"/>
      <c r="R1" s="171"/>
      <c r="S1" s="171"/>
      <c r="T1" s="17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19" ht="30">
      <c r="A2" s="171"/>
      <c r="B2" s="174"/>
      <c r="C2" s="174"/>
      <c r="D2" s="316">
        <f>'1ALG'!F8:F8</f>
        <v>0</v>
      </c>
      <c r="E2" s="174"/>
      <c r="F2" s="174"/>
      <c r="G2" s="174"/>
      <c r="H2" s="174"/>
      <c r="I2" s="174"/>
      <c r="J2" s="171"/>
      <c r="K2" s="174"/>
      <c r="L2" s="174"/>
      <c r="M2" s="174"/>
      <c r="N2" s="174"/>
      <c r="O2" s="174"/>
      <c r="P2" s="174"/>
      <c r="Q2" s="174"/>
      <c r="R2" s="171"/>
      <c r="S2" s="171"/>
      <c r="T2" s="1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>
      <c r="A3" s="171"/>
      <c r="B3" s="174"/>
      <c r="C3" s="174"/>
      <c r="D3" s="1"/>
      <c r="E3" s="174"/>
      <c r="F3" s="174"/>
      <c r="G3" s="174"/>
      <c r="H3" s="174"/>
      <c r="I3" s="258"/>
      <c r="J3" s="171"/>
      <c r="K3" s="174"/>
      <c r="L3" s="174"/>
      <c r="M3" s="174"/>
      <c r="N3" s="174"/>
      <c r="O3" s="174"/>
      <c r="P3" s="174"/>
      <c r="Q3" s="174"/>
      <c r="R3" s="171"/>
      <c r="S3" s="171"/>
      <c r="T3" s="17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</row>
    <row r="4" spans="1:119" ht="30">
      <c r="A4" s="171"/>
      <c r="B4" s="174"/>
      <c r="C4" s="174"/>
      <c r="D4" s="259"/>
      <c r="E4" s="174"/>
      <c r="F4" s="182"/>
      <c r="G4" s="257"/>
      <c r="H4" s="257"/>
      <c r="I4" s="377" t="s">
        <v>182</v>
      </c>
      <c r="J4" s="378"/>
      <c r="K4" s="378"/>
      <c r="L4" s="379"/>
      <c r="M4" s="257"/>
      <c r="N4" s="257"/>
      <c r="O4" s="257"/>
      <c r="P4" s="257"/>
      <c r="Q4" s="257"/>
      <c r="R4" s="257"/>
      <c r="S4" s="171"/>
      <c r="T4" s="17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</row>
    <row r="5" spans="1:119" ht="14" thickBot="1">
      <c r="A5" s="171"/>
      <c r="B5" s="171"/>
      <c r="C5" s="171"/>
      <c r="D5" s="171"/>
      <c r="E5" s="171"/>
      <c r="F5" s="171"/>
      <c r="G5" s="171"/>
      <c r="H5" s="171"/>
      <c r="I5" s="171"/>
      <c r="J5" s="172"/>
      <c r="K5" s="171"/>
      <c r="L5" s="171"/>
      <c r="M5" s="173"/>
      <c r="N5" s="171"/>
      <c r="O5" s="171"/>
      <c r="P5" s="171"/>
      <c r="Q5" s="171"/>
      <c r="R5" s="171"/>
      <c r="S5" s="171"/>
      <c r="T5" s="17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14" thickTop="1">
      <c r="A6" s="171"/>
      <c r="B6" s="260"/>
      <c r="C6" s="261"/>
      <c r="D6" s="261"/>
      <c r="E6" s="261"/>
      <c r="F6" s="261"/>
      <c r="G6" s="261"/>
      <c r="H6" s="261"/>
      <c r="I6" s="261"/>
      <c r="J6" s="262"/>
      <c r="K6" s="187"/>
      <c r="L6" s="262"/>
      <c r="M6" s="262"/>
      <c r="N6" s="262"/>
      <c r="O6" s="187"/>
      <c r="P6" s="187"/>
      <c r="Q6" s="262"/>
      <c r="R6" s="262"/>
      <c r="S6" s="188"/>
      <c r="T6" s="171"/>
      <c r="U6" s="26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ht="18">
      <c r="A7" s="171"/>
      <c r="B7" s="264"/>
      <c r="C7" s="257"/>
      <c r="D7" s="265" t="s">
        <v>184</v>
      </c>
      <c r="E7" s="257"/>
      <c r="F7" s="257"/>
      <c r="G7" s="257"/>
      <c r="H7" s="266"/>
      <c r="I7" s="267"/>
      <c r="J7" s="375" t="s">
        <v>183</v>
      </c>
      <c r="K7" s="376"/>
      <c r="L7" s="268"/>
      <c r="M7" s="268"/>
      <c r="N7" s="268"/>
      <c r="O7" s="269" t="s">
        <v>185</v>
      </c>
      <c r="P7" s="266"/>
      <c r="Q7" s="266"/>
      <c r="R7" s="268"/>
      <c r="S7" s="270"/>
      <c r="T7" s="271"/>
      <c r="U7" s="27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ht="14" thickBot="1">
      <c r="A8" s="171"/>
      <c r="B8" s="273"/>
      <c r="C8" s="274"/>
      <c r="D8" s="274"/>
      <c r="E8" s="274"/>
      <c r="F8" s="274"/>
      <c r="G8" s="274"/>
      <c r="H8" s="274"/>
      <c r="I8" s="274"/>
      <c r="J8" s="275"/>
      <c r="K8" s="274"/>
      <c r="L8" s="274"/>
      <c r="M8" s="276"/>
      <c r="N8" s="274"/>
      <c r="O8" s="274"/>
      <c r="P8" s="274"/>
      <c r="Q8" s="275"/>
      <c r="R8" s="274"/>
      <c r="S8" s="277"/>
      <c r="T8" s="173"/>
      <c r="U8" s="26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ht="14" thickTop="1">
      <c r="A9" s="171"/>
      <c r="B9" s="264"/>
      <c r="C9" s="171"/>
      <c r="D9" s="171"/>
      <c r="E9" s="171"/>
      <c r="F9" s="171"/>
      <c r="G9" s="171"/>
      <c r="H9" s="171"/>
      <c r="I9" s="171"/>
      <c r="J9" s="278"/>
      <c r="K9" s="171"/>
      <c r="L9" s="171"/>
      <c r="M9" s="279"/>
      <c r="N9" s="171"/>
      <c r="O9" s="171"/>
      <c r="P9" s="171"/>
      <c r="Q9" s="172"/>
      <c r="R9" s="171"/>
      <c r="S9" s="270"/>
      <c r="T9" s="171"/>
      <c r="U9" s="26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>
      <c r="A10" s="171"/>
      <c r="B10" s="264"/>
      <c r="C10" s="171"/>
      <c r="D10" s="171"/>
      <c r="E10" s="171"/>
      <c r="F10" s="171"/>
      <c r="G10" s="171"/>
      <c r="H10" s="171"/>
      <c r="I10" s="171"/>
      <c r="J10" s="270"/>
      <c r="K10" s="171"/>
      <c r="L10" s="171"/>
      <c r="M10" s="174"/>
      <c r="N10" s="171"/>
      <c r="O10" s="171"/>
      <c r="P10" s="171"/>
      <c r="Q10" s="171"/>
      <c r="R10" s="171"/>
      <c r="S10" s="270"/>
      <c r="T10" s="17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ht="30">
      <c r="A11" s="171"/>
      <c r="B11" s="264"/>
      <c r="C11" s="171"/>
      <c r="D11" s="237" t="s">
        <v>186</v>
      </c>
      <c r="E11" s="280"/>
      <c r="F11" s="281"/>
      <c r="G11" s="171"/>
      <c r="H11" s="171"/>
      <c r="I11" s="171"/>
      <c r="J11" s="270"/>
      <c r="K11" s="171"/>
      <c r="L11" s="237" t="s">
        <v>187</v>
      </c>
      <c r="M11" s="282"/>
      <c r="N11" s="281"/>
      <c r="O11" s="171"/>
      <c r="P11" s="171"/>
      <c r="Q11" s="171"/>
      <c r="R11" s="171"/>
      <c r="S11" s="270"/>
      <c r="T11" s="17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>
      <c r="A12" s="171"/>
      <c r="B12" s="264"/>
      <c r="C12" s="171"/>
      <c r="D12" s="257"/>
      <c r="E12" s="171"/>
      <c r="F12" s="171"/>
      <c r="G12" s="171"/>
      <c r="H12" s="171"/>
      <c r="I12" s="171"/>
      <c r="J12" s="270"/>
      <c r="K12" s="171"/>
      <c r="L12" s="171"/>
      <c r="M12" s="171"/>
      <c r="N12" s="171"/>
      <c r="O12" s="171"/>
      <c r="P12" s="171"/>
      <c r="Q12" s="171"/>
      <c r="R12" s="171"/>
      <c r="S12" s="270"/>
      <c r="T12" s="17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>
      <c r="A13" s="171"/>
      <c r="B13" s="264"/>
      <c r="C13" s="171"/>
      <c r="D13" s="257"/>
      <c r="E13" s="171"/>
      <c r="F13" s="171"/>
      <c r="G13" s="171"/>
      <c r="H13" s="171"/>
      <c r="I13" s="171"/>
      <c r="J13" s="270"/>
      <c r="K13" s="171"/>
      <c r="L13" s="171"/>
      <c r="M13" s="171"/>
      <c r="N13" s="171"/>
      <c r="O13" s="171"/>
      <c r="P13" s="171"/>
      <c r="Q13" s="171"/>
      <c r="R13" s="171"/>
      <c r="S13" s="270"/>
      <c r="T13" s="17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ht="18">
      <c r="A14" s="171"/>
      <c r="B14" s="264"/>
      <c r="C14" s="171"/>
      <c r="D14" s="198" t="s">
        <v>188</v>
      </c>
      <c r="E14" s="283"/>
      <c r="F14" s="171"/>
      <c r="G14" s="171"/>
      <c r="H14" s="171"/>
      <c r="I14" s="171"/>
      <c r="J14" s="270"/>
      <c r="K14" s="171"/>
      <c r="L14" s="198" t="s">
        <v>189</v>
      </c>
      <c r="M14" s="283"/>
      <c r="N14" s="171"/>
      <c r="O14" s="171"/>
      <c r="P14" s="171"/>
      <c r="Q14" s="171"/>
      <c r="R14" s="171"/>
      <c r="S14" s="270"/>
      <c r="T14" s="17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>
      <c r="A15" s="171"/>
      <c r="B15" s="264"/>
      <c r="C15" s="171"/>
      <c r="D15" s="171"/>
      <c r="E15" s="171"/>
      <c r="F15" s="171"/>
      <c r="G15" s="171"/>
      <c r="H15" s="171"/>
      <c r="I15" s="171"/>
      <c r="J15" s="270"/>
      <c r="K15" s="171"/>
      <c r="L15" s="171"/>
      <c r="M15" s="171"/>
      <c r="N15" s="171"/>
      <c r="O15" s="171"/>
      <c r="P15" s="171"/>
      <c r="Q15" s="171"/>
      <c r="R15" s="171"/>
      <c r="S15" s="270"/>
      <c r="T15" s="17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ht="16">
      <c r="A16" s="171"/>
      <c r="B16" s="264"/>
      <c r="C16" s="171"/>
      <c r="D16" s="310" t="str">
        <f>'2INV'!C5</f>
        <v>GROND</v>
      </c>
      <c r="E16" s="171"/>
      <c r="F16" s="171"/>
      <c r="G16" s="171"/>
      <c r="H16" s="171"/>
      <c r="I16" s="313">
        <f>'2INV'!E5/1000</f>
        <v>0</v>
      </c>
      <c r="J16" s="278"/>
      <c r="K16" s="171"/>
      <c r="L16" s="312" t="str">
        <f>'3FIN'!C5</f>
        <v>KAPITAAL</v>
      </c>
      <c r="M16" s="173"/>
      <c r="N16" s="171"/>
      <c r="O16" s="171"/>
      <c r="P16" s="171"/>
      <c r="Q16" s="317">
        <f>'3FIN'!E5/1000</f>
        <v>0</v>
      </c>
      <c r="R16" s="171"/>
      <c r="S16" s="270"/>
      <c r="T16" s="17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>
      <c r="A17" s="171"/>
      <c r="B17" s="264"/>
      <c r="C17" s="171"/>
      <c r="D17" s="171"/>
      <c r="E17" s="171"/>
      <c r="F17" s="171"/>
      <c r="G17" s="171"/>
      <c r="H17" s="171"/>
      <c r="I17" s="314"/>
      <c r="J17" s="278"/>
      <c r="K17" s="171"/>
      <c r="L17" s="171"/>
      <c r="M17" s="174"/>
      <c r="N17" s="279"/>
      <c r="O17" s="174"/>
      <c r="P17" s="174"/>
      <c r="Q17" s="320"/>
      <c r="R17" s="171"/>
      <c r="S17" s="270"/>
      <c r="T17" s="17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ht="16">
      <c r="A18" s="171"/>
      <c r="B18" s="264"/>
      <c r="C18" s="171"/>
      <c r="D18" s="310" t="str">
        <f>'2INV'!C6</f>
        <v xml:space="preserve">GEBOUWEN </v>
      </c>
      <c r="E18" s="171"/>
      <c r="F18" s="171"/>
      <c r="G18" s="171"/>
      <c r="H18" s="171"/>
      <c r="I18" s="313">
        <f>'2INV'!E6/1000</f>
        <v>0</v>
      </c>
      <c r="J18" s="278"/>
      <c r="K18" s="171"/>
      <c r="L18" s="310" t="str">
        <f>'3FIN'!C6</f>
        <v>KAPITAAL</v>
      </c>
      <c r="M18" s="173"/>
      <c r="N18" s="171"/>
      <c r="O18" s="171"/>
      <c r="P18" s="171"/>
      <c r="Q18" s="317">
        <f>'3FIN'!E6/1000</f>
        <v>0</v>
      </c>
      <c r="R18" s="171"/>
      <c r="S18" s="270"/>
      <c r="T18" s="17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>
      <c r="A19" s="171"/>
      <c r="B19" s="264"/>
      <c r="C19" s="171"/>
      <c r="D19" s="171"/>
      <c r="E19" s="171"/>
      <c r="F19" s="171"/>
      <c r="G19" s="171"/>
      <c r="H19" s="171"/>
      <c r="I19" s="314"/>
      <c r="J19" s="278"/>
      <c r="K19" s="171"/>
      <c r="L19" s="174"/>
      <c r="M19" s="176"/>
      <c r="N19" s="174"/>
      <c r="O19" s="174"/>
      <c r="P19" s="174"/>
      <c r="Q19" s="321"/>
      <c r="R19" s="171"/>
      <c r="S19" s="270"/>
      <c r="T19" s="17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ht="16">
      <c r="A20" s="171"/>
      <c r="B20" s="264"/>
      <c r="C20" s="171"/>
      <c r="D20" s="310" t="str">
        <f>'2INV'!C7</f>
        <v>VERBOUWINGEN</v>
      </c>
      <c r="E20" s="171"/>
      <c r="F20" s="171"/>
      <c r="G20" s="171"/>
      <c r="H20" s="171"/>
      <c r="I20" s="313">
        <f>'2INV'!E7/1000</f>
        <v>0</v>
      </c>
      <c r="J20" s="278"/>
      <c r="K20" s="171"/>
      <c r="L20" s="310"/>
      <c r="M20" s="176"/>
      <c r="N20" s="174"/>
      <c r="O20" s="174"/>
      <c r="P20" s="174"/>
      <c r="Q20" s="317">
        <v>0</v>
      </c>
      <c r="R20" s="171"/>
      <c r="S20" s="270"/>
      <c r="T20" s="17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>
      <c r="A21" s="171"/>
      <c r="B21" s="264"/>
      <c r="C21" s="171"/>
      <c r="D21" s="171"/>
      <c r="E21" s="171"/>
      <c r="F21" s="171"/>
      <c r="G21" s="171"/>
      <c r="H21" s="171"/>
      <c r="I21" s="314"/>
      <c r="J21" s="278"/>
      <c r="K21" s="171"/>
      <c r="L21" s="174"/>
      <c r="M21" s="176"/>
      <c r="N21" s="174"/>
      <c r="O21" s="174"/>
      <c r="P21" s="174"/>
      <c r="Q21" s="321"/>
      <c r="R21" s="171"/>
      <c r="S21" s="270"/>
      <c r="T21" s="17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ht="15" customHeight="1">
      <c r="A22" s="171"/>
      <c r="B22" s="264"/>
      <c r="C22" s="171"/>
      <c r="D22" s="310" t="str">
        <f>'2INV'!C8</f>
        <v>INVENTARIS</v>
      </c>
      <c r="E22" s="171"/>
      <c r="F22" s="171"/>
      <c r="G22" s="171"/>
      <c r="H22" s="171"/>
      <c r="I22" s="313">
        <f>'2INV'!E8/1000</f>
        <v>0</v>
      </c>
      <c r="J22" s="278"/>
      <c r="K22" s="171"/>
      <c r="L22" s="312"/>
      <c r="M22" s="173"/>
      <c r="N22" s="171"/>
      <c r="O22" s="171"/>
      <c r="P22" s="171"/>
      <c r="Q22" s="317">
        <v>0</v>
      </c>
      <c r="R22" s="171"/>
      <c r="S22" s="270"/>
      <c r="T22" s="17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>
      <c r="A23" s="171"/>
      <c r="B23" s="264"/>
      <c r="C23" s="171"/>
      <c r="D23" s="171"/>
      <c r="E23" s="171"/>
      <c r="F23" s="171"/>
      <c r="G23" s="171"/>
      <c r="H23" s="171"/>
      <c r="I23" s="314"/>
      <c r="J23" s="278"/>
      <c r="K23" s="171"/>
      <c r="L23" s="171"/>
      <c r="M23" s="174"/>
      <c r="N23" s="279"/>
      <c r="O23" s="174"/>
      <c r="P23" s="174"/>
      <c r="Q23" s="320"/>
      <c r="R23" s="171"/>
      <c r="S23" s="270"/>
      <c r="T23" s="17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ht="15" customHeight="1">
      <c r="A24" s="171"/>
      <c r="B24" s="264"/>
      <c r="C24" s="171"/>
      <c r="D24" s="310" t="str">
        <f>'2INV'!C9</f>
        <v>INRICHTINGEN</v>
      </c>
      <c r="E24" s="171"/>
      <c r="F24" s="171"/>
      <c r="G24" s="171"/>
      <c r="H24" s="171"/>
      <c r="I24" s="313">
        <f>'2INV'!E9/1000</f>
        <v>0</v>
      </c>
      <c r="J24" s="287"/>
      <c r="K24" s="171"/>
      <c r="L24" s="312"/>
      <c r="M24" s="173"/>
      <c r="N24" s="171"/>
      <c r="O24" s="171"/>
      <c r="P24" s="171"/>
      <c r="Q24" s="317">
        <v>0</v>
      </c>
      <c r="R24" s="171"/>
      <c r="S24" s="270"/>
      <c r="T24" s="17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>
      <c r="A25" s="171"/>
      <c r="B25" s="264"/>
      <c r="C25" s="171"/>
      <c r="D25" s="171"/>
      <c r="E25" s="171"/>
      <c r="F25" s="171"/>
      <c r="G25" s="171"/>
      <c r="H25" s="171"/>
      <c r="I25" s="314"/>
      <c r="J25" s="278"/>
      <c r="K25" s="171"/>
      <c r="L25" s="171"/>
      <c r="M25" s="174"/>
      <c r="N25" s="279"/>
      <c r="O25" s="174"/>
      <c r="P25" s="174"/>
      <c r="Q25" s="320"/>
      <c r="R25" s="171"/>
      <c r="S25" s="270"/>
      <c r="T25" s="17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ht="16">
      <c r="A26" s="171"/>
      <c r="B26" s="264"/>
      <c r="C26" s="171"/>
      <c r="D26" s="310" t="str">
        <f>'2INV'!C10</f>
        <v xml:space="preserve">VERVOERMIDDELEN </v>
      </c>
      <c r="E26" s="171"/>
      <c r="F26" s="171"/>
      <c r="G26" s="171"/>
      <c r="H26" s="171"/>
      <c r="I26" s="313">
        <f>'2INV'!E10/1000</f>
        <v>0</v>
      </c>
      <c r="J26" s="270"/>
      <c r="K26" s="171"/>
      <c r="L26" s="310"/>
      <c r="M26" s="173"/>
      <c r="N26" s="171"/>
      <c r="O26" s="171"/>
      <c r="P26" s="171"/>
      <c r="Q26" s="317">
        <v>0</v>
      </c>
      <c r="R26" s="171"/>
      <c r="S26" s="270"/>
      <c r="T26" s="17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>
      <c r="A27" s="171"/>
      <c r="B27" s="264"/>
      <c r="C27" s="171"/>
      <c r="D27" s="171"/>
      <c r="E27" s="171"/>
      <c r="F27" s="171"/>
      <c r="G27" s="171"/>
      <c r="H27" s="171"/>
      <c r="I27" s="171"/>
      <c r="J27" s="270"/>
      <c r="K27" s="171"/>
      <c r="L27" s="171"/>
      <c r="M27" s="171"/>
      <c r="N27" s="171"/>
      <c r="O27" s="171"/>
      <c r="P27" s="171"/>
      <c r="Q27" s="320"/>
      <c r="R27" s="171"/>
      <c r="S27" s="270"/>
      <c r="T27" s="17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ht="30" customHeight="1">
      <c r="A28" s="171"/>
      <c r="B28" s="264"/>
      <c r="C28" s="171"/>
      <c r="D28" s="325" t="s">
        <v>204</v>
      </c>
      <c r="E28" s="285"/>
      <c r="F28" s="286"/>
      <c r="G28" s="257"/>
      <c r="H28" s="257"/>
      <c r="I28" s="315">
        <f>SUM(I16:I26)</f>
        <v>0</v>
      </c>
      <c r="J28" s="270"/>
      <c r="K28" s="171"/>
      <c r="L28" s="237" t="s">
        <v>190</v>
      </c>
      <c r="M28" s="288"/>
      <c r="N28" s="289"/>
      <c r="O28" s="257"/>
      <c r="P28" s="257"/>
      <c r="Q28" s="318">
        <f>SUM(Q16:Q26)</f>
        <v>0</v>
      </c>
      <c r="R28" s="171"/>
      <c r="S28" s="270"/>
      <c r="T28" s="17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>
      <c r="A29" s="171"/>
      <c r="B29" s="264"/>
      <c r="C29" s="171"/>
      <c r="D29" s="171"/>
      <c r="E29" s="171"/>
      <c r="F29" s="171"/>
      <c r="G29" s="171"/>
      <c r="H29" s="171"/>
      <c r="I29" s="171"/>
      <c r="J29" s="270"/>
      <c r="K29" s="171"/>
      <c r="L29" s="171"/>
      <c r="M29" s="171"/>
      <c r="N29" s="171"/>
      <c r="O29" s="171"/>
      <c r="P29" s="171"/>
      <c r="Q29" s="320"/>
      <c r="R29" s="171"/>
      <c r="S29" s="270"/>
      <c r="T29" s="17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ht="18">
      <c r="A30" s="171"/>
      <c r="B30" s="264"/>
      <c r="C30" s="171"/>
      <c r="D30" s="198" t="s">
        <v>191</v>
      </c>
      <c r="E30" s="283"/>
      <c r="F30" s="171"/>
      <c r="G30" s="171"/>
      <c r="H30" s="171"/>
      <c r="I30" s="171"/>
      <c r="J30" s="278"/>
      <c r="K30" s="171"/>
      <c r="L30" s="198" t="s">
        <v>192</v>
      </c>
      <c r="M30" s="291"/>
      <c r="N30" s="292"/>
      <c r="O30" s="171"/>
      <c r="P30" s="171"/>
      <c r="Q30" s="320"/>
      <c r="R30" s="171"/>
      <c r="S30" s="270"/>
      <c r="T30" s="17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>
      <c r="A31" s="171"/>
      <c r="B31" s="264"/>
      <c r="C31" s="171"/>
      <c r="D31" s="171"/>
      <c r="E31" s="171"/>
      <c r="F31" s="171"/>
      <c r="G31" s="171"/>
      <c r="H31" s="171"/>
      <c r="I31" s="171"/>
      <c r="J31" s="270"/>
      <c r="K31" s="171"/>
      <c r="L31" s="174"/>
      <c r="M31" s="171"/>
      <c r="N31" s="171"/>
      <c r="O31" s="171"/>
      <c r="P31" s="171"/>
      <c r="Q31" s="320"/>
      <c r="R31" s="171"/>
      <c r="S31" s="270"/>
      <c r="T31" s="17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ht="16">
      <c r="A32" s="171"/>
      <c r="B32" s="264"/>
      <c r="C32" s="171"/>
      <c r="D32" s="310" t="str">
        <f>'2INV'!C11</f>
        <v>GOODWILL</v>
      </c>
      <c r="E32" s="171"/>
      <c r="F32" s="171"/>
      <c r="G32" s="171"/>
      <c r="H32" s="171"/>
      <c r="I32" s="313">
        <f>'2INV'!E11/1000</f>
        <v>0</v>
      </c>
      <c r="J32" s="278"/>
      <c r="K32" s="171"/>
      <c r="L32" s="310" t="str">
        <f>'3FIN'!C7</f>
        <v xml:space="preserve">ACHTERGESTELDE  LENING </v>
      </c>
      <c r="M32" s="173"/>
      <c r="N32" s="171"/>
      <c r="O32" s="171"/>
      <c r="P32" s="171"/>
      <c r="Q32" s="317">
        <f>'3FIN'!E7/1000</f>
        <v>0</v>
      </c>
      <c r="R32" s="171"/>
      <c r="S32" s="270"/>
      <c r="T32" s="17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>
      <c r="A33" s="171"/>
      <c r="B33" s="264"/>
      <c r="C33" s="171"/>
      <c r="D33" s="171"/>
      <c r="E33" s="171"/>
      <c r="F33" s="171"/>
      <c r="G33" s="171"/>
      <c r="H33" s="171"/>
      <c r="I33" s="171"/>
      <c r="J33" s="278"/>
      <c r="K33" s="171"/>
      <c r="L33" s="171"/>
      <c r="M33" s="173"/>
      <c r="N33" s="171"/>
      <c r="O33" s="171"/>
      <c r="P33" s="171"/>
      <c r="Q33" s="320"/>
      <c r="R33" s="171"/>
      <c r="S33" s="270"/>
      <c r="T33" s="17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ht="16">
      <c r="A34" s="171"/>
      <c r="B34" s="264"/>
      <c r="C34" s="171"/>
      <c r="D34" s="310" t="str">
        <f>'2INV'!C12</f>
        <v>AANLOOPKOSTEN</v>
      </c>
      <c r="E34" s="171"/>
      <c r="F34" s="171"/>
      <c r="G34" s="171"/>
      <c r="H34" s="171"/>
      <c r="I34" s="313">
        <f>'2INV'!E12/1000</f>
        <v>0</v>
      </c>
      <c r="J34" s="270"/>
      <c r="K34" s="171"/>
      <c r="L34" s="310" t="s">
        <v>10</v>
      </c>
      <c r="M34" s="171"/>
      <c r="N34" s="171"/>
      <c r="O34" s="171"/>
      <c r="P34" s="171"/>
      <c r="Q34" s="317">
        <f>'3FIN'!E8/1000</f>
        <v>0</v>
      </c>
      <c r="R34" s="171"/>
      <c r="S34" s="270"/>
      <c r="T34" s="17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>
      <c r="A35" s="171"/>
      <c r="B35" s="264"/>
      <c r="C35" s="171"/>
      <c r="D35" s="171"/>
      <c r="E35" s="171"/>
      <c r="F35" s="171"/>
      <c r="G35" s="171"/>
      <c r="H35" s="171"/>
      <c r="I35" s="171"/>
      <c r="J35" s="278"/>
      <c r="K35" s="171"/>
      <c r="L35" s="171"/>
      <c r="M35" s="173"/>
      <c r="N35" s="171"/>
      <c r="O35" s="171"/>
      <c r="P35" s="171"/>
      <c r="Q35" s="320"/>
      <c r="R35" s="171"/>
      <c r="S35" s="270"/>
      <c r="T35" s="17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ht="30" customHeight="1">
      <c r="A36" s="171"/>
      <c r="B36" s="264"/>
      <c r="C36" s="171"/>
      <c r="D36" s="325" t="s">
        <v>203</v>
      </c>
      <c r="E36" s="285"/>
      <c r="F36" s="286"/>
      <c r="G36" s="257"/>
      <c r="H36" s="257"/>
      <c r="I36" s="315">
        <f>I32+I34</f>
        <v>0</v>
      </c>
      <c r="J36" s="278"/>
      <c r="K36" s="171"/>
      <c r="L36" s="284" t="s">
        <v>193</v>
      </c>
      <c r="M36" s="293"/>
      <c r="N36" s="257"/>
      <c r="O36" s="380">
        <f>SUM(Q28:Q34)</f>
        <v>0</v>
      </c>
      <c r="P36" s="381"/>
      <c r="Q36" s="322"/>
      <c r="R36" s="171"/>
      <c r="S36" s="270"/>
      <c r="T36" s="17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>
      <c r="A37" s="171"/>
      <c r="B37" s="264"/>
      <c r="C37" s="171"/>
      <c r="D37" s="171"/>
      <c r="E37" s="171"/>
      <c r="F37" s="171"/>
      <c r="G37" s="171"/>
      <c r="H37" s="171"/>
      <c r="I37" s="171"/>
      <c r="J37" s="278"/>
      <c r="K37" s="171"/>
      <c r="L37" s="171"/>
      <c r="M37" s="173"/>
      <c r="N37" s="171"/>
      <c r="O37" s="171"/>
      <c r="P37" s="171"/>
      <c r="Q37" s="320"/>
      <c r="R37" s="171"/>
      <c r="S37" s="270"/>
      <c r="T37" s="17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ht="16">
      <c r="A38" s="171"/>
      <c r="B38" s="264"/>
      <c r="C38" s="171"/>
      <c r="D38" s="310"/>
      <c r="E38" s="174"/>
      <c r="F38" s="279"/>
      <c r="G38" s="174"/>
      <c r="H38" s="174"/>
      <c r="I38" s="317"/>
      <c r="J38" s="190"/>
      <c r="K38" s="171"/>
      <c r="L38" s="310" t="str">
        <f>'3FIN'!C9</f>
        <v>HYPOTHEEK</v>
      </c>
      <c r="M38" s="171"/>
      <c r="N38" s="171"/>
      <c r="O38" s="171"/>
      <c r="P38" s="171"/>
      <c r="Q38" s="317">
        <f>'3FIN'!E9/1000</f>
        <v>0</v>
      </c>
      <c r="R38" s="171"/>
      <c r="S38" s="270"/>
      <c r="T38" s="17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ht="12.75" customHeight="1">
      <c r="A39" s="171"/>
      <c r="B39" s="264"/>
      <c r="C39" s="171"/>
      <c r="D39" s="174"/>
      <c r="E39" s="174"/>
      <c r="F39" s="174"/>
      <c r="G39" s="174"/>
      <c r="H39" s="174"/>
      <c r="I39" s="174"/>
      <c r="J39" s="294"/>
      <c r="K39" s="171"/>
      <c r="L39" s="295"/>
      <c r="M39" s="173"/>
      <c r="N39" s="171"/>
      <c r="O39" s="171"/>
      <c r="P39" s="171"/>
      <c r="Q39" s="317"/>
      <c r="R39" s="171"/>
      <c r="S39" s="270"/>
      <c r="T39" s="17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ht="15" customHeight="1">
      <c r="A40" s="171"/>
      <c r="B40" s="264"/>
      <c r="C40" s="171"/>
      <c r="D40" s="312"/>
      <c r="E40" s="174"/>
      <c r="F40" s="174"/>
      <c r="G40" s="174"/>
      <c r="H40" s="174"/>
      <c r="I40" s="317"/>
      <c r="J40" s="294"/>
      <c r="K40" s="171"/>
      <c r="L40" s="310" t="str">
        <f>'3FIN'!C10</f>
        <v>BORGSTELLINGSKREDIET</v>
      </c>
      <c r="M40" s="173"/>
      <c r="N40" s="171"/>
      <c r="O40" s="171"/>
      <c r="P40" s="171"/>
      <c r="Q40" s="317">
        <f>'3FIN'!E10/1000</f>
        <v>0</v>
      </c>
      <c r="R40" s="171"/>
      <c r="S40" s="270"/>
      <c r="T40" s="17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ht="12.75" customHeight="1">
      <c r="A41" s="171"/>
      <c r="B41" s="264"/>
      <c r="C41" s="171"/>
      <c r="D41" s="174"/>
      <c r="E41" s="174"/>
      <c r="F41" s="174"/>
      <c r="G41" s="174"/>
      <c r="H41" s="174"/>
      <c r="I41" s="174"/>
      <c r="J41" s="190"/>
      <c r="K41" s="171"/>
      <c r="L41" s="171"/>
      <c r="M41" s="171"/>
      <c r="N41" s="171"/>
      <c r="O41" s="171"/>
      <c r="P41" s="171"/>
      <c r="Q41" s="320"/>
      <c r="R41" s="171"/>
      <c r="S41" s="270"/>
      <c r="T41" s="17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ht="15" customHeight="1">
      <c r="A42" s="171"/>
      <c r="B42" s="264"/>
      <c r="C42" s="171"/>
      <c r="D42" s="312"/>
      <c r="E42" s="174"/>
      <c r="F42" s="174"/>
      <c r="G42" s="174"/>
      <c r="H42" s="174"/>
      <c r="I42" s="317"/>
      <c r="J42" s="190"/>
      <c r="K42" s="171"/>
      <c r="L42" s="310" t="str">
        <f>'3FIN'!C11</f>
        <v>LENING  BANK</v>
      </c>
      <c r="M42" s="173"/>
      <c r="N42" s="171"/>
      <c r="O42" s="171"/>
      <c r="P42" s="171"/>
      <c r="Q42" s="317">
        <f>'3FIN'!E11/1000</f>
        <v>0</v>
      </c>
      <c r="R42" s="171"/>
      <c r="S42" s="270"/>
      <c r="T42" s="17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>
      <c r="A43" s="171"/>
      <c r="B43" s="264"/>
      <c r="C43" s="171"/>
      <c r="D43" s="174"/>
      <c r="E43" s="174"/>
      <c r="F43" s="174"/>
      <c r="G43" s="174"/>
      <c r="H43" s="174"/>
      <c r="I43" s="174"/>
      <c r="J43" s="190"/>
      <c r="K43" s="171"/>
      <c r="L43" s="171"/>
      <c r="M43" s="171"/>
      <c r="N43" s="171"/>
      <c r="O43" s="171"/>
      <c r="P43" s="171"/>
      <c r="Q43" s="320"/>
      <c r="R43" s="171"/>
      <c r="S43" s="270"/>
      <c r="T43" s="17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ht="16">
      <c r="A44" s="171"/>
      <c r="B44" s="264"/>
      <c r="C44" s="171"/>
      <c r="D44" s="310"/>
      <c r="E44" s="174"/>
      <c r="F44" s="279"/>
      <c r="G44" s="174"/>
      <c r="H44" s="174"/>
      <c r="I44" s="317"/>
      <c r="J44" s="294"/>
      <c r="K44" s="171"/>
      <c r="L44" s="310" t="str">
        <f>'3FIN'!C12</f>
        <v>LENING</v>
      </c>
      <c r="M44" s="173"/>
      <c r="N44" s="171"/>
      <c r="O44" s="171"/>
      <c r="P44" s="171"/>
      <c r="Q44" s="317">
        <f>'3FIN'!E12/1000</f>
        <v>0</v>
      </c>
      <c r="R44" s="171"/>
      <c r="S44" s="270"/>
      <c r="T44" s="17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>
      <c r="A45" s="171"/>
      <c r="B45" s="264"/>
      <c r="C45" s="171"/>
      <c r="D45" s="174"/>
      <c r="E45" s="174"/>
      <c r="F45" s="174"/>
      <c r="G45" s="174"/>
      <c r="H45" s="174"/>
      <c r="I45" s="174"/>
      <c r="J45" s="190"/>
      <c r="K45" s="171"/>
      <c r="L45" s="171"/>
      <c r="M45" s="171"/>
      <c r="N45" s="171"/>
      <c r="O45" s="171"/>
      <c r="P45" s="171"/>
      <c r="Q45" s="320"/>
      <c r="R45" s="171"/>
      <c r="S45" s="270"/>
      <c r="T45" s="17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ht="16">
      <c r="A46" s="171"/>
      <c r="B46" s="264"/>
      <c r="C46" s="171"/>
      <c r="D46" s="312"/>
      <c r="E46" s="174"/>
      <c r="F46" s="174"/>
      <c r="G46" s="174"/>
      <c r="H46" s="174"/>
      <c r="I46" s="317"/>
      <c r="J46" s="190"/>
      <c r="K46" s="171"/>
      <c r="L46" s="310" t="str">
        <f>'3FIN'!C13</f>
        <v>LEASING</v>
      </c>
      <c r="M46" s="171"/>
      <c r="N46" s="171"/>
      <c r="O46" s="171"/>
      <c r="P46" s="171"/>
      <c r="Q46" s="317">
        <f>'3FIN'!E13/1000</f>
        <v>0</v>
      </c>
      <c r="R46" s="171"/>
      <c r="S46" s="270"/>
      <c r="T46" s="17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>
      <c r="A47" s="171"/>
      <c r="B47" s="264"/>
      <c r="C47" s="171"/>
      <c r="D47" s="174"/>
      <c r="E47" s="174"/>
      <c r="F47" s="174"/>
      <c r="G47" s="174"/>
      <c r="H47" s="174"/>
      <c r="I47" s="174"/>
      <c r="J47" s="190"/>
      <c r="K47" s="171"/>
      <c r="L47" s="171"/>
      <c r="M47" s="171"/>
      <c r="N47" s="171"/>
      <c r="O47" s="171"/>
      <c r="P47" s="171"/>
      <c r="Q47" s="320"/>
      <c r="R47" s="171"/>
      <c r="S47" s="270"/>
      <c r="T47" s="17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ht="25">
      <c r="A48" s="171"/>
      <c r="B48" s="264"/>
      <c r="C48" s="171"/>
      <c r="D48" s="325" t="s">
        <v>202</v>
      </c>
      <c r="E48" s="285"/>
      <c r="F48" s="286"/>
      <c r="G48" s="257"/>
      <c r="H48" s="257"/>
      <c r="I48" s="315">
        <f>I44+I46</f>
        <v>0</v>
      </c>
      <c r="J48" s="278"/>
      <c r="K48" s="171"/>
      <c r="L48" s="284" t="s">
        <v>194</v>
      </c>
      <c r="M48" s="296"/>
      <c r="N48" s="286"/>
      <c r="O48" s="257"/>
      <c r="P48" s="257"/>
      <c r="Q48" s="319">
        <f>SUM(Q38:Q46)</f>
        <v>0</v>
      </c>
      <c r="R48" s="171"/>
      <c r="S48" s="270"/>
      <c r="T48" s="17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>
      <c r="A49" s="171"/>
      <c r="B49" s="264"/>
      <c r="C49" s="171"/>
      <c r="D49" s="171"/>
      <c r="E49" s="171"/>
      <c r="F49" s="171"/>
      <c r="G49" s="171"/>
      <c r="H49" s="171"/>
      <c r="I49" s="171"/>
      <c r="J49" s="278"/>
      <c r="K49" s="171"/>
      <c r="L49" s="171"/>
      <c r="M49" s="173"/>
      <c r="N49" s="171"/>
      <c r="O49" s="171"/>
      <c r="P49" s="171"/>
      <c r="Q49" s="320"/>
      <c r="R49" s="171"/>
      <c r="S49" s="270"/>
      <c r="T49" s="17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>
      <c r="A50" s="171"/>
      <c r="B50" s="264"/>
      <c r="C50" s="171"/>
      <c r="D50" s="171"/>
      <c r="E50" s="171"/>
      <c r="F50" s="171"/>
      <c r="G50" s="171"/>
      <c r="H50" s="171"/>
      <c r="I50" s="171"/>
      <c r="J50" s="278"/>
      <c r="K50" s="171"/>
      <c r="L50" s="171"/>
      <c r="M50" s="173"/>
      <c r="N50" s="171"/>
      <c r="O50" s="171"/>
      <c r="P50" s="171"/>
      <c r="Q50" s="320"/>
      <c r="R50" s="171"/>
      <c r="S50" s="270"/>
      <c r="T50" s="17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30">
      <c r="A51" s="171"/>
      <c r="B51" s="264"/>
      <c r="C51" s="171"/>
      <c r="D51" s="237" t="s">
        <v>195</v>
      </c>
      <c r="E51" s="280"/>
      <c r="F51" s="289"/>
      <c r="G51" s="257"/>
      <c r="H51" s="257"/>
      <c r="I51" s="319">
        <f>I28+I36+I48</f>
        <v>0</v>
      </c>
      <c r="J51" s="278"/>
      <c r="K51" s="171"/>
      <c r="L51" s="231" t="s">
        <v>196</v>
      </c>
      <c r="M51" s="288"/>
      <c r="N51" s="297"/>
      <c r="O51" s="171"/>
      <c r="P51" s="257"/>
      <c r="Q51" s="318">
        <f>SUM(Q32:Q46)</f>
        <v>0</v>
      </c>
      <c r="R51" s="171"/>
      <c r="S51" s="270"/>
      <c r="T51" s="17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>
      <c r="A52" s="171"/>
      <c r="B52" s="264"/>
      <c r="C52" s="171"/>
      <c r="D52" s="171"/>
      <c r="E52" s="171"/>
      <c r="F52" s="171"/>
      <c r="G52" s="171"/>
      <c r="H52" s="171"/>
      <c r="I52" s="171"/>
      <c r="J52" s="278"/>
      <c r="K52" s="171"/>
      <c r="L52" s="171"/>
      <c r="M52" s="173"/>
      <c r="N52" s="171"/>
      <c r="O52" s="171"/>
      <c r="P52" s="171"/>
      <c r="Q52" s="320"/>
      <c r="R52" s="171"/>
      <c r="S52" s="270"/>
      <c r="T52" s="17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>
      <c r="A53" s="171"/>
      <c r="B53" s="264"/>
      <c r="C53" s="171"/>
      <c r="D53" s="171"/>
      <c r="E53" s="171"/>
      <c r="F53" s="171"/>
      <c r="G53" s="171"/>
      <c r="H53" s="171"/>
      <c r="I53" s="171"/>
      <c r="J53" s="278"/>
      <c r="K53" s="171"/>
      <c r="L53" s="171"/>
      <c r="M53" s="173"/>
      <c r="N53" s="171"/>
      <c r="O53" s="171"/>
      <c r="P53" s="171"/>
      <c r="Q53" s="320"/>
      <c r="R53" s="171"/>
      <c r="S53" s="270"/>
      <c r="T53" s="17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ht="18">
      <c r="A54" s="171"/>
      <c r="B54" s="264"/>
      <c r="C54" s="171"/>
      <c r="D54" s="198" t="s">
        <v>197</v>
      </c>
      <c r="E54" s="283"/>
      <c r="F54" s="257"/>
      <c r="G54" s="171"/>
      <c r="H54" s="171"/>
      <c r="I54" s="171"/>
      <c r="J54" s="278"/>
      <c r="K54" s="171"/>
      <c r="L54" s="198" t="s">
        <v>198</v>
      </c>
      <c r="M54" s="298"/>
      <c r="N54" s="257"/>
      <c r="O54" s="171"/>
      <c r="P54" s="171"/>
      <c r="Q54" s="320"/>
      <c r="R54" s="171"/>
      <c r="S54" s="270"/>
      <c r="T54" s="25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>
      <c r="A55" s="171"/>
      <c r="B55" s="264"/>
      <c r="C55" s="171"/>
      <c r="D55" s="171"/>
      <c r="E55" s="171"/>
      <c r="F55" s="171"/>
      <c r="G55" s="171"/>
      <c r="H55" s="171"/>
      <c r="I55" s="171"/>
      <c r="J55" s="278"/>
      <c r="K55" s="257"/>
      <c r="L55" s="257"/>
      <c r="M55" s="299"/>
      <c r="N55" s="257"/>
      <c r="O55" s="257"/>
      <c r="P55" s="257"/>
      <c r="Q55" s="323"/>
      <c r="R55" s="257"/>
      <c r="S55" s="270"/>
      <c r="T55" s="17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16">
      <c r="A56" s="171"/>
      <c r="B56" s="264"/>
      <c r="C56" s="171"/>
      <c r="D56" s="310" t="str">
        <f>'2INV'!C13</f>
        <v>VOORRADEN</v>
      </c>
      <c r="E56" s="171"/>
      <c r="F56" s="171"/>
      <c r="G56" s="171"/>
      <c r="H56" s="171"/>
      <c r="I56" s="317">
        <f>'2INV'!E13/1000</f>
        <v>0</v>
      </c>
      <c r="J56" s="270"/>
      <c r="K56" s="171"/>
      <c r="L56" s="310" t="str">
        <f>'3FIN'!C14</f>
        <v>REKENING  COURANT  BANK</v>
      </c>
      <c r="M56" s="171"/>
      <c r="N56" s="171"/>
      <c r="O56" s="171"/>
      <c r="P56" s="171"/>
      <c r="Q56" s="317">
        <f>'3FIN'!E14/1000</f>
        <v>0</v>
      </c>
      <c r="R56" s="171"/>
      <c r="S56" s="270"/>
      <c r="T56" s="17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>
      <c r="A57" s="171"/>
      <c r="B57" s="264"/>
      <c r="C57" s="171"/>
      <c r="D57" s="174"/>
      <c r="E57" s="171"/>
      <c r="F57" s="171"/>
      <c r="G57" s="171"/>
      <c r="H57" s="171"/>
      <c r="I57" s="174"/>
      <c r="J57" s="278"/>
      <c r="K57" s="171"/>
      <c r="L57" s="171"/>
      <c r="M57" s="173"/>
      <c r="N57" s="171"/>
      <c r="O57" s="171"/>
      <c r="P57" s="171"/>
      <c r="Q57" s="320"/>
      <c r="R57" s="171"/>
      <c r="S57" s="270"/>
      <c r="T57" s="17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ht="16">
      <c r="A58" s="171"/>
      <c r="B58" s="264"/>
      <c r="C58" s="171"/>
      <c r="D58" s="310" t="str">
        <f>'2INV'!C14</f>
        <v>WAARBORGSOMMEN</v>
      </c>
      <c r="E58" s="171"/>
      <c r="F58" s="171"/>
      <c r="G58" s="171"/>
      <c r="H58" s="171"/>
      <c r="I58" s="317">
        <f>'2INV'!E14/1000</f>
        <v>0</v>
      </c>
      <c r="J58" s="278"/>
      <c r="K58" s="171"/>
      <c r="L58" s="310" t="str">
        <f>'3FIN'!C15</f>
        <v>REKENING  COURANT  BANK</v>
      </c>
      <c r="M58" s="173"/>
      <c r="N58" s="171"/>
      <c r="O58" s="171"/>
      <c r="P58" s="171"/>
      <c r="Q58" s="317">
        <f>'3FIN'!E15/1000</f>
        <v>0</v>
      </c>
      <c r="R58" s="171"/>
      <c r="S58" s="270"/>
      <c r="T58" s="17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>
      <c r="A59" s="171"/>
      <c r="B59" s="264"/>
      <c r="C59" s="171"/>
      <c r="D59" s="171"/>
      <c r="E59" s="171"/>
      <c r="F59" s="171"/>
      <c r="G59" s="171"/>
      <c r="H59" s="171"/>
      <c r="I59" s="171"/>
      <c r="J59" s="278"/>
      <c r="K59" s="171"/>
      <c r="L59" s="171"/>
      <c r="M59" s="173"/>
      <c r="N59" s="171"/>
      <c r="O59" s="171"/>
      <c r="P59" s="171"/>
      <c r="Q59" s="320"/>
      <c r="R59" s="171"/>
      <c r="S59" s="270"/>
      <c r="T59" s="17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16">
      <c r="A60" s="171"/>
      <c r="B60" s="264"/>
      <c r="C60" s="171"/>
      <c r="D60" s="310" t="str">
        <f>'2INV'!C15</f>
        <v>DEBITEUREN</v>
      </c>
      <c r="E60" s="171"/>
      <c r="F60" s="171"/>
      <c r="G60" s="171"/>
      <c r="H60" s="171"/>
      <c r="I60" s="317">
        <f>'2INV'!E15/1000</f>
        <v>0</v>
      </c>
      <c r="J60" s="278"/>
      <c r="K60" s="171"/>
      <c r="L60" s="310" t="str">
        <f>'3FIN'!C16</f>
        <v>CREDITEUREN</v>
      </c>
      <c r="M60" s="173"/>
      <c r="N60" s="171"/>
      <c r="O60" s="171"/>
      <c r="P60" s="171"/>
      <c r="Q60" s="317">
        <f>'3FIN'!E16/1000</f>
        <v>0</v>
      </c>
      <c r="R60" s="171"/>
      <c r="S60" s="270"/>
      <c r="T60" s="17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16">
      <c r="A61" s="171"/>
      <c r="B61" s="264"/>
      <c r="C61" s="171"/>
      <c r="D61" s="310"/>
      <c r="E61" s="171"/>
      <c r="F61" s="171"/>
      <c r="G61" s="171"/>
      <c r="H61" s="171"/>
      <c r="I61" s="311"/>
      <c r="J61" s="278"/>
      <c r="K61" s="171"/>
      <c r="L61" s="310"/>
      <c r="M61" s="173"/>
      <c r="N61" s="171"/>
      <c r="O61" s="171"/>
      <c r="P61" s="171"/>
      <c r="Q61" s="317"/>
      <c r="R61" s="171"/>
      <c r="S61" s="270"/>
      <c r="T61" s="17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ht="16">
      <c r="A62" s="171"/>
      <c r="B62" s="264"/>
      <c r="C62" s="171"/>
      <c r="D62" s="310" t="str">
        <f>'3FIN'!C17</f>
        <v>VOORFINANCIERING  B.T.W.</v>
      </c>
      <c r="E62" s="171"/>
      <c r="F62" s="171"/>
      <c r="G62" s="171"/>
      <c r="H62" s="171"/>
      <c r="I62" s="317">
        <f>'3FIN'!E17/1000</f>
        <v>0</v>
      </c>
      <c r="J62" s="278"/>
      <c r="K62" s="171"/>
      <c r="L62" s="310" t="str">
        <f>'3FIN'!C17</f>
        <v>VOORFINANCIERING  B.T.W.</v>
      </c>
      <c r="M62" s="173"/>
      <c r="N62" s="171"/>
      <c r="O62" s="171"/>
      <c r="P62" s="171"/>
      <c r="Q62" s="317">
        <f>'3FIN'!E17/1000</f>
        <v>0</v>
      </c>
      <c r="R62" s="171"/>
      <c r="S62" s="270"/>
      <c r="T62" s="17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>
      <c r="A63" s="171"/>
      <c r="B63" s="264"/>
      <c r="C63" s="171"/>
      <c r="D63" s="171"/>
      <c r="E63" s="171"/>
      <c r="F63" s="171"/>
      <c r="G63" s="171"/>
      <c r="H63" s="171"/>
      <c r="I63" s="171"/>
      <c r="J63" s="278"/>
      <c r="K63" s="171"/>
      <c r="L63" s="171"/>
      <c r="M63" s="173"/>
      <c r="N63" s="171"/>
      <c r="O63" s="171"/>
      <c r="P63" s="171"/>
      <c r="Q63" s="320"/>
      <c r="R63" s="171"/>
      <c r="S63" s="270"/>
      <c r="T63" s="17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ht="16">
      <c r="A64" s="171"/>
      <c r="B64" s="264"/>
      <c r="C64" s="171"/>
      <c r="D64" s="310" t="str">
        <f>'2INV'!C16</f>
        <v>KASGELDEN</v>
      </c>
      <c r="E64" s="171"/>
      <c r="F64" s="171"/>
      <c r="G64" s="171"/>
      <c r="H64" s="171"/>
      <c r="I64" s="317">
        <f>'2INV'!E16/1000</f>
        <v>0</v>
      </c>
      <c r="J64" s="278"/>
      <c r="K64" s="171"/>
      <c r="L64" s="312"/>
      <c r="M64" s="173"/>
      <c r="N64" s="171"/>
      <c r="O64" s="171"/>
      <c r="P64" s="171"/>
      <c r="Q64" s="317">
        <v>0</v>
      </c>
      <c r="R64" s="171"/>
      <c r="S64" s="270"/>
      <c r="T64" s="17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>
      <c r="A65" s="171"/>
      <c r="B65" s="264"/>
      <c r="C65" s="171"/>
      <c r="D65" s="171"/>
      <c r="E65" s="171"/>
      <c r="F65" s="171"/>
      <c r="G65" s="171"/>
      <c r="H65" s="171"/>
      <c r="I65" s="171"/>
      <c r="J65" s="278"/>
      <c r="K65" s="171"/>
      <c r="L65" s="171"/>
      <c r="M65" s="173"/>
      <c r="N65" s="171"/>
      <c r="O65" s="171"/>
      <c r="P65" s="171"/>
      <c r="Q65" s="320"/>
      <c r="R65" s="171"/>
      <c r="S65" s="270"/>
      <c r="T65" s="17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ht="30">
      <c r="A66" s="171"/>
      <c r="B66" s="264"/>
      <c r="C66" s="171"/>
      <c r="D66" s="231" t="s">
        <v>199</v>
      </c>
      <c r="E66" s="280"/>
      <c r="F66" s="289"/>
      <c r="G66" s="171"/>
      <c r="H66" s="257"/>
      <c r="I66" s="318">
        <f>SUM(I56:I64)</f>
        <v>0</v>
      </c>
      <c r="J66" s="278"/>
      <c r="K66" s="171"/>
      <c r="L66" s="231" t="s">
        <v>200</v>
      </c>
      <c r="M66" s="288"/>
      <c r="N66" s="297"/>
      <c r="O66" s="171"/>
      <c r="P66" s="257"/>
      <c r="Q66" s="318">
        <f>SUM(Q56:Q64)</f>
        <v>0</v>
      </c>
      <c r="R66" s="171"/>
      <c r="S66" s="270"/>
      <c r="T66" s="17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>
      <c r="A67" s="171"/>
      <c r="B67" s="264"/>
      <c r="C67" s="171"/>
      <c r="D67" s="171"/>
      <c r="E67" s="171"/>
      <c r="F67" s="171"/>
      <c r="G67" s="171"/>
      <c r="H67" s="171"/>
      <c r="I67" s="171"/>
      <c r="J67" s="278"/>
      <c r="K67" s="171"/>
      <c r="L67" s="171"/>
      <c r="M67" s="173"/>
      <c r="N67" s="171"/>
      <c r="O67" s="171"/>
      <c r="P67" s="171"/>
      <c r="Q67" s="320"/>
      <c r="R67" s="171"/>
      <c r="S67" s="270"/>
      <c r="T67" s="17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>
      <c r="A68" s="171"/>
      <c r="B68" s="264"/>
      <c r="C68" s="171"/>
      <c r="D68" s="171"/>
      <c r="E68" s="171"/>
      <c r="F68" s="171"/>
      <c r="G68" s="171"/>
      <c r="H68" s="171"/>
      <c r="I68" s="171"/>
      <c r="J68" s="278"/>
      <c r="K68" s="171"/>
      <c r="L68" s="171"/>
      <c r="M68" s="173"/>
      <c r="N68" s="171"/>
      <c r="O68" s="171"/>
      <c r="P68" s="171"/>
      <c r="Q68" s="320"/>
      <c r="R68" s="171"/>
      <c r="S68" s="270"/>
      <c r="T68" s="17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ht="30">
      <c r="A69" s="171"/>
      <c r="B69" s="264"/>
      <c r="C69" s="171"/>
      <c r="D69" s="231" t="s">
        <v>201</v>
      </c>
      <c r="E69" s="281"/>
      <c r="F69" s="171"/>
      <c r="G69" s="171"/>
      <c r="H69" s="171"/>
      <c r="I69" s="290">
        <f>I51+I66</f>
        <v>0</v>
      </c>
      <c r="J69" s="278"/>
      <c r="K69" s="171"/>
      <c r="L69" s="231" t="s">
        <v>201</v>
      </c>
      <c r="M69" s="297"/>
      <c r="N69" s="171"/>
      <c r="O69" s="171"/>
      <c r="P69" s="171"/>
      <c r="Q69" s="318">
        <f>Q28+Q51+Q66</f>
        <v>0</v>
      </c>
      <c r="R69" s="171"/>
      <c r="S69" s="270"/>
      <c r="T69" s="17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ht="14" thickBot="1">
      <c r="A70" s="171"/>
      <c r="B70" s="273"/>
      <c r="C70" s="274"/>
      <c r="D70" s="274"/>
      <c r="E70" s="274"/>
      <c r="F70" s="274"/>
      <c r="G70" s="274"/>
      <c r="H70" s="274"/>
      <c r="I70" s="274"/>
      <c r="J70" s="300"/>
      <c r="K70" s="274"/>
      <c r="L70" s="274"/>
      <c r="M70" s="276"/>
      <c r="N70" s="274"/>
      <c r="O70" s="274"/>
      <c r="P70" s="274"/>
      <c r="Q70" s="324"/>
      <c r="R70" s="274"/>
      <c r="S70" s="277"/>
      <c r="T70" s="17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ht="14" thickTop="1">
      <c r="A71" s="171"/>
      <c r="B71" s="171"/>
      <c r="C71" s="171"/>
      <c r="D71" s="171"/>
      <c r="E71" s="171"/>
      <c r="F71" s="171"/>
      <c r="G71" s="171"/>
      <c r="H71" s="171"/>
      <c r="I71" s="171"/>
      <c r="J71" s="172"/>
      <c r="K71" s="171"/>
      <c r="L71" s="171"/>
      <c r="M71" s="173"/>
      <c r="N71" s="171"/>
      <c r="O71" s="171"/>
      <c r="P71" s="171"/>
      <c r="Q71" s="172"/>
      <c r="R71" s="171"/>
      <c r="S71" s="171"/>
      <c r="T71" s="17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ht="47">
      <c r="A72" s="301"/>
      <c r="B72" s="301"/>
      <c r="C72" s="301"/>
      <c r="D72" s="301"/>
      <c r="E72" s="301"/>
      <c r="F72" s="301"/>
      <c r="G72" s="301"/>
      <c r="H72" s="301"/>
      <c r="I72" s="301"/>
      <c r="J72" s="302"/>
      <c r="K72" s="301"/>
      <c r="L72" s="301"/>
      <c r="M72" s="303"/>
      <c r="N72" s="301"/>
      <c r="O72" s="301"/>
      <c r="P72" s="301"/>
      <c r="Q72" s="302"/>
      <c r="R72" s="301"/>
      <c r="S72" s="301"/>
      <c r="T72" s="30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ht="47">
      <c r="A73" s="301"/>
      <c r="B73" s="301"/>
      <c r="C73" s="301"/>
      <c r="D73" s="301"/>
      <c r="E73" s="301"/>
      <c r="F73" s="301"/>
      <c r="G73" s="301"/>
      <c r="H73" s="301"/>
      <c r="I73" s="301"/>
      <c r="J73" s="302"/>
      <c r="K73" s="301"/>
      <c r="L73" s="301"/>
      <c r="M73" s="303"/>
      <c r="N73" s="301"/>
      <c r="O73" s="301"/>
      <c r="P73" s="301"/>
      <c r="Q73" s="302"/>
      <c r="R73" s="301"/>
      <c r="S73" s="301"/>
      <c r="T73" s="30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</row>
    <row r="74" spans="1:119" ht="53">
      <c r="A74" s="301"/>
      <c r="B74" s="301"/>
      <c r="C74" s="301"/>
      <c r="D74" s="301"/>
      <c r="E74" s="301"/>
      <c r="F74" s="301"/>
      <c r="G74" s="301"/>
      <c r="H74" s="301"/>
      <c r="I74" s="301"/>
      <c r="J74" s="302"/>
      <c r="K74" s="301"/>
      <c r="L74" s="301"/>
      <c r="M74" s="303"/>
      <c r="N74" s="301"/>
      <c r="O74" s="301"/>
      <c r="P74" s="301"/>
      <c r="Q74" s="302"/>
      <c r="R74" s="301"/>
      <c r="S74" s="301"/>
      <c r="T74" s="30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ht="47">
      <c r="A75" s="301"/>
      <c r="B75" s="301"/>
      <c r="C75" s="301"/>
      <c r="D75" s="305"/>
      <c r="E75" s="306"/>
      <c r="F75" s="306"/>
      <c r="G75" s="307"/>
      <c r="H75" s="307"/>
      <c r="I75" s="301"/>
      <c r="J75" s="308"/>
      <c r="K75" s="305"/>
      <c r="L75" s="305"/>
      <c r="M75" s="309"/>
      <c r="N75" s="305"/>
      <c r="O75" s="305"/>
      <c r="P75" s="305"/>
      <c r="Q75" s="308"/>
      <c r="R75" s="305"/>
      <c r="S75" s="307"/>
      <c r="T75" s="30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ht="47">
      <c r="A76" s="301"/>
      <c r="B76" s="301"/>
      <c r="C76" s="301"/>
      <c r="D76" s="307"/>
      <c r="E76" s="307"/>
      <c r="F76" s="307"/>
      <c r="G76" s="307"/>
      <c r="H76" s="307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ht="47">
      <c r="A77" s="301"/>
      <c r="B77" s="301"/>
      <c r="C77" s="301"/>
      <c r="D77" s="301"/>
      <c r="E77" s="301"/>
      <c r="F77" s="301"/>
      <c r="G77" s="301"/>
      <c r="H77" s="301"/>
      <c r="I77" s="301"/>
      <c r="J77" s="302"/>
      <c r="K77" s="301"/>
      <c r="L77" s="301"/>
      <c r="M77" s="303"/>
      <c r="N77" s="301"/>
      <c r="O77" s="301"/>
      <c r="P77" s="301"/>
      <c r="Q77" s="302"/>
      <c r="R77" s="301"/>
      <c r="S77" s="301"/>
      <c r="T77" s="30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  <row r="82" spans="1:11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</row>
    <row r="83" spans="1:11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</row>
    <row r="84" spans="1:11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</row>
    <row r="85" spans="1:11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1:11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1:11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1:11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1:11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1:11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1:11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1:11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</row>
    <row r="93" spans="1:11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</row>
    <row r="94" spans="1:11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</row>
    <row r="95" spans="1:11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</row>
    <row r="96" spans="1:11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</row>
    <row r="97" spans="1:11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</row>
    <row r="98" spans="1:11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</row>
    <row r="99" spans="1:11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</row>
    <row r="100" spans="1:11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</row>
    <row r="101" spans="1:11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</row>
    <row r="102" spans="1:11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</row>
    <row r="103" spans="1:11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</row>
    <row r="104" spans="1:11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</row>
    <row r="105" spans="1:11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</row>
    <row r="106" spans="1:11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</row>
    <row r="107" spans="1:11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</row>
    <row r="108" spans="1:11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</row>
    <row r="109" spans="1:11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</row>
    <row r="110" spans="1:11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</row>
    <row r="111" spans="1:11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</row>
    <row r="112" spans="1:11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1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</row>
    <row r="114" spans="1:11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</row>
    <row r="115" spans="1:11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</row>
    <row r="116" spans="1:11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</row>
    <row r="117" spans="1:11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</row>
    <row r="118" spans="1:11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</row>
    <row r="119" spans="1: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</row>
    <row r="120" spans="1:11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</row>
    <row r="121" spans="1:1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</row>
    <row r="122" spans="1:1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</row>
    <row r="123" spans="1:1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</row>
    <row r="124" spans="1:11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</row>
    <row r="125" spans="1:11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</row>
    <row r="126" spans="1:11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</row>
    <row r="127" spans="1:11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</row>
    <row r="128" spans="1:11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</row>
    <row r="129" spans="1:11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</row>
    <row r="130" spans="1:11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</row>
    <row r="131" spans="1:11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</row>
    <row r="132" spans="1:11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</row>
    <row r="133" spans="1:11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</row>
    <row r="134" spans="1:11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</row>
    <row r="135" spans="1:11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</row>
    <row r="136" spans="1:11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</row>
    <row r="137" spans="1:11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</row>
    <row r="138" spans="1:11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</row>
    <row r="139" spans="1:11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</row>
    <row r="140" spans="1:11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</row>
    <row r="141" spans="1:11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</row>
    <row r="142" spans="1:11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</row>
    <row r="143" spans="1:11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</row>
    <row r="144" spans="1:11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</row>
    <row r="145" spans="1:11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</row>
    <row r="146" spans="1:11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</row>
    <row r="147" spans="1:11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</row>
    <row r="148" spans="1:11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</row>
    <row r="149" spans="1:11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</row>
    <row r="150" spans="1:11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</row>
    <row r="151" spans="1:11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</row>
    <row r="152" spans="1:11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</row>
    <row r="153" spans="1:11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</row>
    <row r="154" spans="1:11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</row>
    <row r="155" spans="1:11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</row>
    <row r="156" spans="1:11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</row>
    <row r="157" spans="1:11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</row>
    <row r="158" spans="1:11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</row>
    <row r="159" spans="1:11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</row>
    <row r="160" spans="1:11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</row>
    <row r="161" spans="1:11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</row>
    <row r="162" spans="1:11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</row>
    <row r="163" spans="1:11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</row>
    <row r="164" spans="1:11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</row>
    <row r="165" spans="1:11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</row>
    <row r="166" spans="1:11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</row>
    <row r="167" spans="1:11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</row>
    <row r="168" spans="1:11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</row>
    <row r="169" spans="1:11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</row>
    <row r="170" spans="1:11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</row>
    <row r="171" spans="1:11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</row>
    <row r="172" spans="1:11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</row>
    <row r="173" spans="1:11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</row>
    <row r="174" spans="1:11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</row>
    <row r="175" spans="1:11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</row>
    <row r="176" spans="1:11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</row>
    <row r="177" spans="1:11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</row>
    <row r="178" spans="1:11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</row>
    <row r="179" spans="1:11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</row>
    <row r="180" spans="1:11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</row>
    <row r="181" spans="1:11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</row>
    <row r="182" spans="1:11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</row>
    <row r="183" spans="1:11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</row>
    <row r="184" spans="1:11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</row>
    <row r="185" spans="1:11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</row>
    <row r="186" spans="1:11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</row>
    <row r="187" spans="1:11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</row>
    <row r="188" spans="1:11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</row>
    <row r="189" spans="1:11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</row>
    <row r="190" spans="1:11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</row>
    <row r="191" spans="1:11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</row>
    <row r="192" spans="1:11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</row>
    <row r="193" spans="1:11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</row>
    <row r="194" spans="1:11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</row>
    <row r="195" spans="1:11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</row>
    <row r="196" spans="1:11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</row>
    <row r="197" spans="1:11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</row>
    <row r="198" spans="1:11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</row>
    <row r="199" spans="1:11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</row>
    <row r="200" spans="1:11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</row>
    <row r="201" spans="1:11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</row>
    <row r="202" spans="1:11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</row>
    <row r="203" spans="1:11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</row>
    <row r="204" spans="1:11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</row>
    <row r="205" spans="1:11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</row>
    <row r="206" spans="1:11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</row>
    <row r="207" spans="1:11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</row>
    <row r="208" spans="1:11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</row>
    <row r="209" spans="1:11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</row>
    <row r="210" spans="1:11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</row>
    <row r="211" spans="1:11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</row>
    <row r="212" spans="1:11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</row>
    <row r="213" spans="1:11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</row>
    <row r="214" spans="1:11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</row>
    <row r="215" spans="1:11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</row>
    <row r="216" spans="1:11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</row>
    <row r="217" spans="1:11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</row>
    <row r="218" spans="1:11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</row>
    <row r="219" spans="1:1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</row>
    <row r="220" spans="1:11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</row>
    <row r="221" spans="1:11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</row>
    <row r="222" spans="1:11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</row>
    <row r="223" spans="1:11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</row>
    <row r="224" spans="1:11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</row>
    <row r="225" spans="1:11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</row>
    <row r="226" spans="1:11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</row>
    <row r="227" spans="1:11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</row>
    <row r="228" spans="1:11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</row>
    <row r="229" spans="1:11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</row>
    <row r="230" spans="1:11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</row>
    <row r="231" spans="1:11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</row>
    <row r="232" spans="1:11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</row>
    <row r="233" spans="1:11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</row>
    <row r="234" spans="1:11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</row>
    <row r="235" spans="1:11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</row>
    <row r="236" spans="1:11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</row>
    <row r="237" spans="1:11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</row>
    <row r="238" spans="1:11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</row>
    <row r="239" spans="1:11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</row>
    <row r="240" spans="1:11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</row>
    <row r="241" spans="1:11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</row>
    <row r="242" spans="1:11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</row>
    <row r="243" spans="1:11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</row>
    <row r="244" spans="1:11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</row>
    <row r="245" spans="1:11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</row>
    <row r="246" spans="1:11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</row>
    <row r="247" spans="1:11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</row>
    <row r="248" spans="1:11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</row>
    <row r="249" spans="1:11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</row>
    <row r="250" spans="1:11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</row>
    <row r="251" spans="1:11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</row>
    <row r="252" spans="1:11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</row>
    <row r="253" spans="1:11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</row>
    <row r="254" spans="1:11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</row>
    <row r="255" spans="1:11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</row>
    <row r="256" spans="1:11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</row>
    <row r="257" spans="1:11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</row>
    <row r="258" spans="1:11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</row>
    <row r="259" spans="1:11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</row>
    <row r="260" spans="1:11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</row>
    <row r="261" spans="1:11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</row>
    <row r="262" spans="1:11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</row>
    <row r="263" spans="1:11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</row>
    <row r="264" spans="1:11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</row>
    <row r="265" spans="1:11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</row>
    <row r="266" spans="1:11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</row>
    <row r="267" spans="1:11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</row>
    <row r="268" spans="1:11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</row>
    <row r="269" spans="1:11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</row>
    <row r="270" spans="1:11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</row>
    <row r="271" spans="1:11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</row>
    <row r="272" spans="1:11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</row>
    <row r="273" spans="1:11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</row>
    <row r="274" spans="1:11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</row>
    <row r="275" spans="1:11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</row>
    <row r="276" spans="1:11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</row>
    <row r="277" spans="1:11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</row>
    <row r="278" spans="1:11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</row>
    <row r="279" spans="1:11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</row>
    <row r="280" spans="1:11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</row>
    <row r="281" spans="1:11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</row>
    <row r="282" spans="1:11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</row>
    <row r="283" spans="1:11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</row>
    <row r="284" spans="1:11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</row>
    <row r="285" spans="1:11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</row>
    <row r="286" spans="1:11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</row>
    <row r="287" spans="1:11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</row>
    <row r="288" spans="1:11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</row>
    <row r="289" spans="1:11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</row>
    <row r="290" spans="1:11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</row>
    <row r="291" spans="1:11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</row>
    <row r="292" spans="1:11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</row>
    <row r="293" spans="1:11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</row>
    <row r="294" spans="1:11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</row>
    <row r="295" spans="1:11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</row>
    <row r="296" spans="1:11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</row>
    <row r="297" spans="1:11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</row>
    <row r="298" spans="1:11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</row>
    <row r="299" spans="1:11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</row>
  </sheetData>
  <sheetProtection password="C9C5" sheet="1" objects="1" scenarios="1" selectLockedCells="1"/>
  <mergeCells count="3">
    <mergeCell ref="J7:K7"/>
    <mergeCell ref="I4:L4"/>
    <mergeCell ref="O36:P36"/>
  </mergeCells>
  <phoneticPr fontId="15" type="noConversion"/>
  <printOptions horizontalCentered="1" verticalCentered="1"/>
  <pageMargins left="0" right="0" top="0" bottom="0" header="0" footer="0"/>
  <pageSetup paperSize="9" scale="50" orientation="landscape" horizontalDpi="1200" verticalDpi="12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4:L32"/>
  <sheetViews>
    <sheetView topLeftCell="A2" workbookViewId="0">
      <selection activeCell="G28" sqref="G28"/>
    </sheetView>
  </sheetViews>
  <sheetFormatPr baseColWidth="10" defaultRowHeight="13"/>
  <cols>
    <col min="1" max="1" width="22.5" customWidth="1"/>
    <col min="2" max="2" width="2.5" customWidth="1"/>
    <col min="3" max="256" width="8.83203125" customWidth="1"/>
  </cols>
  <sheetData>
    <row r="4" spans="1:9">
      <c r="C4" s="335" t="s">
        <v>218</v>
      </c>
      <c r="D4" s="335" t="s">
        <v>220</v>
      </c>
      <c r="E4" s="335" t="s">
        <v>219</v>
      </c>
      <c r="F4" s="335" t="s">
        <v>220</v>
      </c>
      <c r="G4" s="335" t="s">
        <v>219</v>
      </c>
      <c r="H4" s="335" t="s">
        <v>220</v>
      </c>
      <c r="I4" s="335" t="s">
        <v>219</v>
      </c>
    </row>
    <row r="5" spans="1:9">
      <c r="C5" s="335" t="s">
        <v>219</v>
      </c>
      <c r="D5" s="335" t="s">
        <v>221</v>
      </c>
      <c r="E5" s="335" t="s">
        <v>221</v>
      </c>
      <c r="F5" s="335" t="s">
        <v>224</v>
      </c>
      <c r="G5" s="335" t="s">
        <v>224</v>
      </c>
      <c r="H5" s="335" t="s">
        <v>225</v>
      </c>
      <c r="I5" s="335" t="s">
        <v>225</v>
      </c>
    </row>
    <row r="6" spans="1:9">
      <c r="A6" t="str">
        <f>'2INV'!C6</f>
        <v xml:space="preserve">GEBOUWEN </v>
      </c>
      <c r="C6">
        <f>'2INV'!E6</f>
        <v>0</v>
      </c>
      <c r="D6">
        <f>IF('2INV'!M6=0,0,C6/'2INV'!M6)</f>
        <v>0</v>
      </c>
      <c r="E6">
        <f>C6-D6</f>
        <v>0</v>
      </c>
      <c r="F6">
        <f>IF(D6&gt;E6,E6,D6)</f>
        <v>0</v>
      </c>
      <c r="G6">
        <f>E6-F6</f>
        <v>0</v>
      </c>
      <c r="H6">
        <f>IF(F6&gt;G6,G6,F6)</f>
        <v>0</v>
      </c>
      <c r="I6">
        <f>G6-H6</f>
        <v>0</v>
      </c>
    </row>
    <row r="7" spans="1:9">
      <c r="A7" t="str">
        <f>'2INV'!C7</f>
        <v>VERBOUWINGEN</v>
      </c>
      <c r="C7">
        <f>'2INV'!E7</f>
        <v>0</v>
      </c>
      <c r="D7">
        <f>IF('2INV'!M7=0,0,C7/'2INV'!M7)</f>
        <v>0</v>
      </c>
      <c r="E7">
        <f t="shared" ref="E7:E12" si="0">C7-D7</f>
        <v>0</v>
      </c>
      <c r="F7">
        <f t="shared" ref="F7:H12" si="1">IF(D7&gt;E7,E7,D7)</f>
        <v>0</v>
      </c>
      <c r="G7">
        <f t="shared" ref="G7:I13" si="2">E7-F7</f>
        <v>0</v>
      </c>
      <c r="H7">
        <f t="shared" si="1"/>
        <v>0</v>
      </c>
      <c r="I7">
        <f t="shared" si="2"/>
        <v>0</v>
      </c>
    </row>
    <row r="8" spans="1:9">
      <c r="A8" t="str">
        <f>'2INV'!C8</f>
        <v>INVENTARIS</v>
      </c>
      <c r="C8">
        <f>'2INV'!E8</f>
        <v>0</v>
      </c>
      <c r="D8">
        <f>IF('2INV'!M8=0,0,C8/'2INV'!M8)</f>
        <v>0</v>
      </c>
      <c r="E8">
        <f t="shared" si="0"/>
        <v>0</v>
      </c>
      <c r="F8">
        <f t="shared" si="1"/>
        <v>0</v>
      </c>
      <c r="G8">
        <f t="shared" si="2"/>
        <v>0</v>
      </c>
      <c r="H8">
        <f t="shared" si="1"/>
        <v>0</v>
      </c>
      <c r="I8">
        <f t="shared" si="2"/>
        <v>0</v>
      </c>
    </row>
    <row r="9" spans="1:9">
      <c r="A9" t="str">
        <f>'2INV'!C9</f>
        <v>INRICHTINGEN</v>
      </c>
      <c r="C9">
        <f>'2INV'!E9</f>
        <v>0</v>
      </c>
      <c r="D9">
        <f>IF('2INV'!M9=0,0,C9/'2INV'!M9)</f>
        <v>0</v>
      </c>
      <c r="E9">
        <f t="shared" si="0"/>
        <v>0</v>
      </c>
      <c r="F9">
        <f t="shared" si="1"/>
        <v>0</v>
      </c>
      <c r="G9">
        <f t="shared" si="2"/>
        <v>0</v>
      </c>
      <c r="H9">
        <f t="shared" si="1"/>
        <v>0</v>
      </c>
      <c r="I9">
        <f t="shared" si="2"/>
        <v>0</v>
      </c>
    </row>
    <row r="10" spans="1:9">
      <c r="A10" t="str">
        <f>'2INV'!C10</f>
        <v xml:space="preserve">VERVOERMIDDELEN </v>
      </c>
      <c r="C10">
        <f>'2INV'!E10</f>
        <v>0</v>
      </c>
      <c r="D10">
        <f>IF('2INV'!M10=0,0,C10/'2INV'!M10)</f>
        <v>0</v>
      </c>
      <c r="E10">
        <f t="shared" si="0"/>
        <v>0</v>
      </c>
      <c r="F10">
        <f t="shared" si="1"/>
        <v>0</v>
      </c>
      <c r="G10">
        <f t="shared" si="2"/>
        <v>0</v>
      </c>
      <c r="H10">
        <f t="shared" si="1"/>
        <v>0</v>
      </c>
      <c r="I10">
        <f t="shared" si="2"/>
        <v>0</v>
      </c>
    </row>
    <row r="11" spans="1:9">
      <c r="A11" t="str">
        <f>'2INV'!C11</f>
        <v>GOODWILL</v>
      </c>
      <c r="C11">
        <f>'2INV'!E11</f>
        <v>0</v>
      </c>
      <c r="D11">
        <f>IF('2INV'!M11=0,0,C11/'2INV'!M11)</f>
        <v>0</v>
      </c>
      <c r="E11">
        <f t="shared" si="0"/>
        <v>0</v>
      </c>
      <c r="F11">
        <f t="shared" si="1"/>
        <v>0</v>
      </c>
      <c r="G11">
        <f t="shared" si="2"/>
        <v>0</v>
      </c>
      <c r="H11">
        <f t="shared" si="1"/>
        <v>0</v>
      </c>
      <c r="I11">
        <f t="shared" si="2"/>
        <v>0</v>
      </c>
    </row>
    <row r="12" spans="1:9">
      <c r="A12" t="str">
        <f>'2INV'!C12</f>
        <v>AANLOOPKOSTEN</v>
      </c>
      <c r="C12">
        <f>'2INV'!E12</f>
        <v>0</v>
      </c>
      <c r="D12">
        <f>IF('2INV'!M12=0,0,C12/'2INV'!M12)</f>
        <v>0</v>
      </c>
      <c r="E12">
        <f t="shared" si="0"/>
        <v>0</v>
      </c>
      <c r="F12">
        <f t="shared" si="1"/>
        <v>0</v>
      </c>
      <c r="G12">
        <f t="shared" si="2"/>
        <v>0</v>
      </c>
      <c r="H12">
        <f t="shared" si="1"/>
        <v>0</v>
      </c>
      <c r="I12">
        <f t="shared" si="2"/>
        <v>0</v>
      </c>
    </row>
    <row r="13" spans="1:9">
      <c r="A13" t="s">
        <v>222</v>
      </c>
      <c r="G13" s="334">
        <f>'2INV'!I22</f>
        <v>0</v>
      </c>
      <c r="H13">
        <f>IF('2INV'!I24=0,0,G13/'2INV'!I24)</f>
        <v>0</v>
      </c>
      <c r="I13">
        <f t="shared" si="2"/>
        <v>0</v>
      </c>
    </row>
    <row r="14" spans="1:9">
      <c r="A14" t="s">
        <v>223</v>
      </c>
      <c r="I14" s="334">
        <f>'2INV'!M22</f>
        <v>0</v>
      </c>
    </row>
    <row r="15" spans="1:9">
      <c r="D15" s="336" t="s">
        <v>109</v>
      </c>
      <c r="F15" s="336" t="s">
        <v>109</v>
      </c>
      <c r="H15" s="336" t="s">
        <v>109</v>
      </c>
    </row>
    <row r="16" spans="1:9">
      <c r="A16" t="s">
        <v>226</v>
      </c>
      <c r="D16">
        <f>SUM(D6:D15)</f>
        <v>0</v>
      </c>
      <c r="F16">
        <f>SUM(F6:F15)</f>
        <v>0</v>
      </c>
      <c r="H16">
        <f>SUM(H6:H15)</f>
        <v>0</v>
      </c>
    </row>
    <row r="19" spans="1:12">
      <c r="C19" s="335" t="s">
        <v>218</v>
      </c>
      <c r="D19" s="335" t="s">
        <v>228</v>
      </c>
      <c r="E19" s="335" t="s">
        <v>219</v>
      </c>
      <c r="F19" s="335" t="s">
        <v>228</v>
      </c>
      <c r="G19" s="335" t="s">
        <v>219</v>
      </c>
      <c r="H19" s="335" t="s">
        <v>228</v>
      </c>
      <c r="I19" s="335" t="s">
        <v>219</v>
      </c>
      <c r="J19" s="335" t="s">
        <v>229</v>
      </c>
      <c r="K19" s="335" t="s">
        <v>229</v>
      </c>
      <c r="L19" s="335" t="s">
        <v>229</v>
      </c>
    </row>
    <row r="20" spans="1:12">
      <c r="C20" s="335" t="s">
        <v>219</v>
      </c>
      <c r="D20" s="335" t="s">
        <v>221</v>
      </c>
      <c r="E20" s="335" t="s">
        <v>221</v>
      </c>
      <c r="F20" s="335" t="s">
        <v>224</v>
      </c>
      <c r="G20" s="335" t="s">
        <v>224</v>
      </c>
      <c r="H20" s="335" t="s">
        <v>225</v>
      </c>
      <c r="I20" s="335" t="s">
        <v>225</v>
      </c>
      <c r="J20" s="335" t="s">
        <v>221</v>
      </c>
      <c r="K20" s="335" t="s">
        <v>224</v>
      </c>
      <c r="L20" s="335" t="s">
        <v>225</v>
      </c>
    </row>
    <row r="21" spans="1:12">
      <c r="A21" t="str">
        <f>'3FIN'!C7</f>
        <v xml:space="preserve">ACHTERGESTELDE  LENING </v>
      </c>
      <c r="C21">
        <f>'3FIN'!E7</f>
        <v>0</v>
      </c>
      <c r="D21">
        <f>IF('3FIN'!M7=0,0,'3FIN'!E7/'3FIN'!M7)</f>
        <v>0</v>
      </c>
      <c r="E21">
        <f>C21-D21</f>
        <v>0</v>
      </c>
      <c r="F21">
        <f>IF(D21&gt;E21,E21,D21)</f>
        <v>0</v>
      </c>
      <c r="G21">
        <f>E21-F21</f>
        <v>0</v>
      </c>
      <c r="H21">
        <f>IF(F21&gt;G21,G21,F21)</f>
        <v>0</v>
      </c>
      <c r="I21">
        <f>G21-H21</f>
        <v>0</v>
      </c>
      <c r="J21">
        <f>(C21+E21)/2*'3FIN'!I7</f>
        <v>0</v>
      </c>
      <c r="K21">
        <f>(E21+G21)/2*'3FIN'!I7</f>
        <v>0</v>
      </c>
      <c r="L21">
        <f>(G21+I21)/2*'3FIN'!I7</f>
        <v>0</v>
      </c>
    </row>
    <row r="22" spans="1:12">
      <c r="A22" t="str">
        <f>'3FIN'!C8</f>
        <v>ACHTERGESTELDE  LENING</v>
      </c>
      <c r="C22">
        <f>'3FIN'!E8</f>
        <v>0</v>
      </c>
      <c r="D22">
        <f>IF('3FIN'!M8=0,0,'3FIN'!E8/'3FIN'!M8)</f>
        <v>0</v>
      </c>
      <c r="E22">
        <f t="shared" ref="E22:E29" si="3">C22-D22</f>
        <v>0</v>
      </c>
      <c r="F22">
        <f t="shared" ref="F22:F29" si="4">IF(D22&gt;E22,E22,D22)</f>
        <v>0</v>
      </c>
      <c r="G22">
        <f t="shared" ref="G22:G29" si="5">E22-F22</f>
        <v>0</v>
      </c>
      <c r="H22">
        <f t="shared" ref="H22:H29" si="6">IF(F22&gt;G22,G22,F22)</f>
        <v>0</v>
      </c>
      <c r="I22">
        <f t="shared" ref="I22:I29" si="7">G22-H22</f>
        <v>0</v>
      </c>
      <c r="J22">
        <f>(C22+E22)/2*'3FIN'!I8</f>
        <v>0</v>
      </c>
      <c r="K22">
        <f>(E22+G22)/2*'3FIN'!I8</f>
        <v>0</v>
      </c>
      <c r="L22">
        <f>(G22+I22)/2*'3FIN'!I8</f>
        <v>0</v>
      </c>
    </row>
    <row r="23" spans="1:12">
      <c r="A23" t="str">
        <f>'3FIN'!C9</f>
        <v>HYPOTHEEK</v>
      </c>
      <c r="C23">
        <f>'3FIN'!E9</f>
        <v>0</v>
      </c>
      <c r="D23">
        <f>IF('3FIN'!M9=0,0,'3FIN'!E9/'3FIN'!M9)</f>
        <v>0</v>
      </c>
      <c r="E23">
        <f t="shared" si="3"/>
        <v>0</v>
      </c>
      <c r="F23">
        <f t="shared" si="4"/>
        <v>0</v>
      </c>
      <c r="G23">
        <f t="shared" si="5"/>
        <v>0</v>
      </c>
      <c r="H23">
        <f t="shared" si="6"/>
        <v>0</v>
      </c>
      <c r="I23">
        <f t="shared" si="7"/>
        <v>0</v>
      </c>
      <c r="J23">
        <f>(C23+E23)/2*'3FIN'!I9</f>
        <v>0</v>
      </c>
      <c r="K23">
        <f>(E23+G23)/2*'3FIN'!I9</f>
        <v>0</v>
      </c>
      <c r="L23">
        <f>(G23+I23)/2*'3FIN'!I9</f>
        <v>0</v>
      </c>
    </row>
    <row r="24" spans="1:12">
      <c r="A24" t="str">
        <f>'3FIN'!C10</f>
        <v>BORGSTELLINGSKREDIET</v>
      </c>
      <c r="C24">
        <f>'3FIN'!E10</f>
        <v>0</v>
      </c>
      <c r="D24">
        <f>IF('3FIN'!M10=0,0,'3FIN'!E10/'3FIN'!M10)</f>
        <v>0</v>
      </c>
      <c r="E24">
        <f t="shared" si="3"/>
        <v>0</v>
      </c>
      <c r="F24">
        <f t="shared" si="4"/>
        <v>0</v>
      </c>
      <c r="G24">
        <f t="shared" si="5"/>
        <v>0</v>
      </c>
      <c r="H24">
        <f t="shared" si="6"/>
        <v>0</v>
      </c>
      <c r="I24">
        <f t="shared" si="7"/>
        <v>0</v>
      </c>
      <c r="J24">
        <f>(C24+E24)/2*'3FIN'!I10</f>
        <v>0</v>
      </c>
      <c r="K24">
        <f>(E24+G24)/2*'3FIN'!I10</f>
        <v>0</v>
      </c>
      <c r="L24">
        <f>(G24+I24)/2*'3FIN'!I10</f>
        <v>0</v>
      </c>
    </row>
    <row r="25" spans="1:12">
      <c r="A25" t="str">
        <f>'3FIN'!C11</f>
        <v>LENING  BANK</v>
      </c>
      <c r="C25">
        <f>'3FIN'!E11</f>
        <v>0</v>
      </c>
      <c r="D25">
        <f>IF('3FIN'!M11=0,0,'3FIN'!E11/'3FIN'!M11)</f>
        <v>0</v>
      </c>
      <c r="E25">
        <f t="shared" si="3"/>
        <v>0</v>
      </c>
      <c r="F25">
        <f t="shared" si="4"/>
        <v>0</v>
      </c>
      <c r="G25">
        <f t="shared" si="5"/>
        <v>0</v>
      </c>
      <c r="H25">
        <f t="shared" si="6"/>
        <v>0</v>
      </c>
      <c r="I25">
        <f t="shared" si="7"/>
        <v>0</v>
      </c>
      <c r="J25">
        <f>(C25+E25)/2*'3FIN'!I11</f>
        <v>0</v>
      </c>
      <c r="K25">
        <f>(E25+G25)/2*'3FIN'!I11</f>
        <v>0</v>
      </c>
      <c r="L25">
        <f>(G25+I25)/2*'3FIN'!I11</f>
        <v>0</v>
      </c>
    </row>
    <row r="26" spans="1:12">
      <c r="A26" t="str">
        <f>'3FIN'!C12</f>
        <v>LENING</v>
      </c>
      <c r="C26">
        <f>'3FIN'!E12</f>
        <v>0</v>
      </c>
      <c r="D26">
        <f>IF('3FIN'!M12=0,0,'3FIN'!E12/'3FIN'!M12)</f>
        <v>0</v>
      </c>
      <c r="E26">
        <f t="shared" si="3"/>
        <v>0</v>
      </c>
      <c r="F26">
        <f t="shared" si="4"/>
        <v>0</v>
      </c>
      <c r="G26">
        <f t="shared" si="5"/>
        <v>0</v>
      </c>
      <c r="H26">
        <f t="shared" si="6"/>
        <v>0</v>
      </c>
      <c r="I26">
        <f t="shared" si="7"/>
        <v>0</v>
      </c>
      <c r="J26">
        <f>(C26+E26)/2*'3FIN'!I12</f>
        <v>0</v>
      </c>
      <c r="K26">
        <f>(E26+G26)/2*'3FIN'!I12</f>
        <v>0</v>
      </c>
      <c r="L26">
        <f>(G26+I26)/2*'3FIN'!I12</f>
        <v>0</v>
      </c>
    </row>
    <row r="27" spans="1:12">
      <c r="A27" t="str">
        <f>'3FIN'!C13</f>
        <v>LEASING</v>
      </c>
      <c r="C27">
        <f>'3FIN'!E13</f>
        <v>0</v>
      </c>
      <c r="D27">
        <f>IF('3FIN'!M13=0,0,'3FIN'!E13/'3FIN'!M13)</f>
        <v>0</v>
      </c>
      <c r="E27">
        <f t="shared" si="3"/>
        <v>0</v>
      </c>
      <c r="F27">
        <f t="shared" si="4"/>
        <v>0</v>
      </c>
      <c r="G27">
        <f t="shared" si="5"/>
        <v>0</v>
      </c>
      <c r="H27">
        <f t="shared" si="6"/>
        <v>0</v>
      </c>
      <c r="I27">
        <f t="shared" si="7"/>
        <v>0</v>
      </c>
      <c r="J27">
        <f>(C27+E27)/2*'3FIN'!I13</f>
        <v>0</v>
      </c>
      <c r="K27">
        <f>(E27+G27)/2*'3FIN'!I13</f>
        <v>0</v>
      </c>
      <c r="L27">
        <f>(G27+I27)/2*'3FIN'!I13</f>
        <v>0</v>
      </c>
    </row>
    <row r="28" spans="1:12">
      <c r="A28" t="str">
        <f>'3FIN'!C14</f>
        <v>REKENING  COURANT  BANK</v>
      </c>
      <c r="C28">
        <f>'3FIN'!E14</f>
        <v>0</v>
      </c>
      <c r="D28">
        <f>IF('3FIN'!M14=0,0,'3FIN'!E14/'3FIN'!M14)</f>
        <v>0</v>
      </c>
      <c r="E28">
        <f t="shared" si="3"/>
        <v>0</v>
      </c>
      <c r="F28">
        <f t="shared" si="4"/>
        <v>0</v>
      </c>
      <c r="G28">
        <f t="shared" si="5"/>
        <v>0</v>
      </c>
      <c r="H28">
        <f t="shared" si="6"/>
        <v>0</v>
      </c>
      <c r="I28">
        <f t="shared" si="7"/>
        <v>0</v>
      </c>
      <c r="J28">
        <f>(C28+E28)/2*'3FIN'!I14</f>
        <v>0</v>
      </c>
      <c r="K28">
        <f>(E28+G28)/2*'3FIN'!I14</f>
        <v>0</v>
      </c>
      <c r="L28">
        <f>(G28+I28)/2*'3FIN'!I14</f>
        <v>0</v>
      </c>
    </row>
    <row r="29" spans="1:12">
      <c r="A29" t="str">
        <f>'3FIN'!C15</f>
        <v>REKENING  COURANT  BANK</v>
      </c>
      <c r="C29">
        <f>'3FIN'!E15</f>
        <v>0</v>
      </c>
      <c r="D29">
        <f>IF('3FIN'!M15=0,0,'3FIN'!E15/'3FIN'!M15)</f>
        <v>0</v>
      </c>
      <c r="E29">
        <f t="shared" si="3"/>
        <v>0</v>
      </c>
      <c r="F29">
        <f t="shared" si="4"/>
        <v>0</v>
      </c>
      <c r="G29">
        <f t="shared" si="5"/>
        <v>0</v>
      </c>
      <c r="H29">
        <f t="shared" si="6"/>
        <v>0</v>
      </c>
      <c r="I29">
        <f t="shared" si="7"/>
        <v>0</v>
      </c>
      <c r="J29">
        <f>(C29+E29)/2*'3FIN'!I15</f>
        <v>0</v>
      </c>
      <c r="K29">
        <f>(E29+G29)/2*'3FIN'!I15</f>
        <v>0</v>
      </c>
      <c r="L29">
        <f>(G29+I29)/2*'3FIN'!I15</f>
        <v>0</v>
      </c>
    </row>
    <row r="30" spans="1:12">
      <c r="A30" t="s">
        <v>230</v>
      </c>
      <c r="J30">
        <f>'3FIN'!E23</f>
        <v>0</v>
      </c>
      <c r="K30">
        <f>'3FIN'!I23</f>
        <v>0</v>
      </c>
      <c r="L30">
        <f>'3FIN'!M23</f>
        <v>0</v>
      </c>
    </row>
    <row r="31" spans="1:12">
      <c r="D31" s="336" t="s">
        <v>109</v>
      </c>
      <c r="F31" s="336" t="s">
        <v>109</v>
      </c>
      <c r="H31" s="336" t="s">
        <v>109</v>
      </c>
      <c r="J31" s="336" t="s">
        <v>109</v>
      </c>
      <c r="K31" s="336" t="s">
        <v>109</v>
      </c>
      <c r="L31" s="336" t="s">
        <v>109</v>
      </c>
    </row>
    <row r="32" spans="1:12">
      <c r="D32">
        <f>SUM(D21:D31)</f>
        <v>0</v>
      </c>
      <c r="F32">
        <f>SUM(F21:F31)</f>
        <v>0</v>
      </c>
      <c r="H32">
        <f>SUM(H21:H31)</f>
        <v>0</v>
      </c>
      <c r="J32">
        <f>SUM(J21:J31)</f>
        <v>0</v>
      </c>
      <c r="K32">
        <f>SUM(K21:K31)</f>
        <v>0</v>
      </c>
      <c r="L32">
        <f>SUM(L21:L31)</f>
        <v>0</v>
      </c>
    </row>
  </sheetData>
  <sheetProtection algorithmName="SHA-512" hashValue="A+nUrsFDUdLl3ubbUNGVghBpcaAZigMtUtZlizAwGZxyRz62ddikPwvq5hdb1OX2+c+JZdqstbrMPmbrzxp7fA==" saltValue="+E154pH/NsM3jRgMmNkeVQ==" spinCount="100000" sheet="1" objects="1" scenarios="1"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8"/>
    <pageSetUpPr autoPageBreaks="0" fitToPage="1"/>
  </sheetPr>
  <dimension ref="A1:W105"/>
  <sheetViews>
    <sheetView showGridLines="0" showZeros="0" zoomScale="152" zoomScaleNormal="152" workbookViewId="0">
      <selection activeCell="H12" sqref="H12"/>
    </sheetView>
  </sheetViews>
  <sheetFormatPr baseColWidth="10" defaultRowHeight="13"/>
  <cols>
    <col min="1" max="2" width="2.6640625" customWidth="1"/>
    <col min="3" max="4" width="22.6640625" customWidth="1"/>
    <col min="5" max="5" width="3.6640625" customWidth="1"/>
    <col min="6" max="6" width="14.6640625" customWidth="1"/>
    <col min="7" max="7" width="1.6640625" customWidth="1"/>
    <col min="8" max="8" width="4.6640625" customWidth="1"/>
    <col min="9" max="9" width="2.6640625" customWidth="1"/>
    <col min="10" max="10" width="14.6640625" customWidth="1"/>
    <col min="11" max="11" width="2.6640625" customWidth="1"/>
    <col min="12" max="12" width="5.6640625" customWidth="1"/>
    <col min="13" max="13" width="3.6640625" customWidth="1"/>
    <col min="14" max="14" width="14.6640625" customWidth="1"/>
    <col min="15" max="15" width="1.6640625" customWidth="1"/>
    <col min="16" max="16" width="5.6640625" customWidth="1"/>
    <col min="17" max="18" width="1.6640625" customWidth="1"/>
    <col min="19" max="19" width="1.5" customWidth="1"/>
    <col min="20" max="20" width="6.6640625" customWidth="1"/>
    <col min="21" max="22" width="8.83203125" customWidth="1"/>
    <col min="23" max="23" width="17.33203125" customWidth="1"/>
    <col min="24" max="256" width="8.83203125" customWidth="1"/>
  </cols>
  <sheetData>
    <row r="1" spans="1:23" ht="10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6"/>
      <c r="V1" s="6"/>
      <c r="W1" s="6"/>
    </row>
    <row r="2" spans="1:23" ht="15.75" customHeight="1" thickTop="1">
      <c r="A2" s="7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7"/>
      <c r="T2" s="7"/>
      <c r="U2" s="6"/>
      <c r="V2" s="6"/>
      <c r="W2" s="6"/>
    </row>
    <row r="3" spans="1:23" ht="15.75" customHeight="1">
      <c r="A3" s="7"/>
      <c r="B3" s="24"/>
      <c r="C3" s="90"/>
      <c r="D3" s="90"/>
      <c r="E3" s="21"/>
      <c r="F3" s="21"/>
      <c r="G3" s="19"/>
      <c r="H3" s="21"/>
      <c r="I3" s="19"/>
      <c r="J3" s="19"/>
      <c r="K3" s="41"/>
      <c r="L3" s="23"/>
      <c r="M3" s="23"/>
      <c r="N3" s="23"/>
      <c r="O3" s="21"/>
      <c r="P3" s="19"/>
      <c r="Q3" s="19"/>
      <c r="R3" s="25"/>
      <c r="S3" s="7"/>
      <c r="T3" s="7"/>
      <c r="U3" s="6"/>
      <c r="V3" s="6"/>
      <c r="W3" s="6"/>
    </row>
    <row r="4" spans="1:23" ht="15.75" customHeight="1">
      <c r="A4" s="7"/>
      <c r="B4" s="24"/>
      <c r="C4" s="332" t="s">
        <v>107</v>
      </c>
      <c r="D4" s="91"/>
      <c r="E4" s="92"/>
      <c r="F4" s="341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25"/>
      <c r="S4" s="7"/>
      <c r="T4" s="7"/>
      <c r="U4" s="6"/>
      <c r="V4" s="6"/>
      <c r="W4" s="6"/>
    </row>
    <row r="5" spans="1:23" ht="15.75" customHeight="1">
      <c r="A5" s="7"/>
      <c r="B5" s="24"/>
      <c r="C5" s="90"/>
      <c r="D5" s="90"/>
      <c r="E5" s="21"/>
      <c r="F5" s="21"/>
      <c r="G5" s="23"/>
      <c r="H5" s="21"/>
      <c r="I5" s="23"/>
      <c r="J5" s="19"/>
      <c r="K5" s="23"/>
      <c r="L5" s="23"/>
      <c r="M5" s="23"/>
      <c r="N5" s="23"/>
      <c r="O5" s="23"/>
      <c r="P5" s="19"/>
      <c r="Q5" s="19"/>
      <c r="R5" s="25"/>
      <c r="S5" s="7"/>
      <c r="T5" s="7"/>
      <c r="U5" s="6"/>
      <c r="V5" s="6"/>
      <c r="W5" s="6"/>
    </row>
    <row r="6" spans="1:23" ht="15.75" customHeight="1">
      <c r="A6" s="39"/>
      <c r="B6" s="24"/>
      <c r="C6" s="332" t="s">
        <v>208</v>
      </c>
      <c r="D6" s="91"/>
      <c r="E6" s="92"/>
      <c r="F6" s="21"/>
      <c r="G6" s="21"/>
      <c r="H6" s="21"/>
      <c r="I6" s="21"/>
      <c r="J6" s="343"/>
      <c r="K6" s="343"/>
      <c r="L6" s="343"/>
      <c r="M6" s="21"/>
      <c r="N6" s="21"/>
      <c r="O6" s="21"/>
      <c r="P6" s="21"/>
      <c r="Q6" s="21"/>
      <c r="R6" s="25"/>
      <c r="S6" s="7"/>
      <c r="T6" s="7"/>
      <c r="U6" s="6"/>
      <c r="V6" s="6"/>
      <c r="W6" s="6"/>
    </row>
    <row r="7" spans="1:23" ht="12.5" customHeight="1">
      <c r="A7" s="8"/>
      <c r="B7" s="24"/>
      <c r="C7" s="93"/>
      <c r="D7" s="93"/>
      <c r="E7" s="92"/>
      <c r="F7" s="29"/>
      <c r="G7" s="29"/>
      <c r="H7" s="29"/>
      <c r="I7" s="29"/>
      <c r="J7" s="29"/>
      <c r="K7" s="29"/>
      <c r="L7" s="29"/>
      <c r="M7" s="29"/>
      <c r="N7" s="29"/>
      <c r="O7" s="29"/>
      <c r="P7" s="18"/>
      <c r="Q7" s="18"/>
      <c r="R7" s="25"/>
      <c r="S7" s="7"/>
      <c r="T7" s="7"/>
      <c r="U7" s="6"/>
      <c r="V7" s="6"/>
      <c r="W7" s="6"/>
    </row>
    <row r="8" spans="1:23" ht="15.75" customHeight="1">
      <c r="A8" s="7"/>
      <c r="B8" s="24"/>
      <c r="C8" s="333" t="s">
        <v>207</v>
      </c>
      <c r="D8" s="91"/>
      <c r="E8" s="92"/>
      <c r="F8" s="339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51"/>
      <c r="S8" s="7"/>
      <c r="T8" s="7"/>
      <c r="U8" s="6"/>
      <c r="V8" s="6"/>
      <c r="W8" s="6"/>
    </row>
    <row r="9" spans="1:23" ht="12.5" customHeight="1">
      <c r="A9" s="7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51"/>
      <c r="S9" s="7"/>
      <c r="T9" s="7"/>
      <c r="U9" s="6"/>
      <c r="V9" s="6"/>
      <c r="W9" s="6"/>
    </row>
    <row r="10" spans="1:23" ht="15.75" customHeight="1">
      <c r="A10" s="7"/>
      <c r="B10" s="24"/>
      <c r="C10" s="95" t="s">
        <v>211</v>
      </c>
      <c r="D10" s="95"/>
      <c r="E10" s="23"/>
      <c r="F10" s="21" t="s">
        <v>105</v>
      </c>
      <c r="G10" s="23"/>
      <c r="H10" s="124">
        <v>0</v>
      </c>
      <c r="I10" s="23"/>
      <c r="J10" s="90" t="s">
        <v>124</v>
      </c>
      <c r="K10" s="23"/>
      <c r="L10" s="23"/>
      <c r="M10" s="23"/>
      <c r="N10" s="23"/>
      <c r="O10" s="23"/>
      <c r="P10" s="124">
        <v>0</v>
      </c>
      <c r="Q10" s="23"/>
      <c r="R10" s="51"/>
      <c r="S10" s="7"/>
      <c r="T10" s="7"/>
      <c r="U10" s="6"/>
      <c r="V10" s="6"/>
      <c r="W10" s="6"/>
    </row>
    <row r="11" spans="1:23" ht="12.5" customHeight="1">
      <c r="A11" s="7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1"/>
      <c r="S11" s="7"/>
      <c r="T11" s="7"/>
      <c r="U11" s="6"/>
      <c r="V11" s="6"/>
      <c r="W11" s="6"/>
    </row>
    <row r="12" spans="1:23" ht="15.75" customHeight="1">
      <c r="A12" s="7"/>
      <c r="B12" s="24"/>
      <c r="C12" s="95" t="str">
        <f>C10</f>
        <v>ONDERNEMER  /  VENNOOT</v>
      </c>
      <c r="D12" s="95"/>
      <c r="E12" s="23"/>
      <c r="F12" s="21" t="s">
        <v>105</v>
      </c>
      <c r="G12" s="23"/>
      <c r="H12" s="124">
        <v>0</v>
      </c>
      <c r="I12" s="23"/>
      <c r="J12" s="90" t="s">
        <v>124</v>
      </c>
      <c r="K12" s="23"/>
      <c r="L12" s="23"/>
      <c r="M12" s="23"/>
      <c r="N12" s="23"/>
      <c r="O12" s="23"/>
      <c r="P12" s="124">
        <v>0</v>
      </c>
      <c r="Q12" s="23"/>
      <c r="R12" s="51"/>
      <c r="S12" s="7"/>
      <c r="T12" s="7"/>
      <c r="U12" s="6"/>
      <c r="V12" s="6"/>
      <c r="W12" s="6"/>
    </row>
    <row r="13" spans="1:23" ht="12.5" customHeight="1">
      <c r="A13" s="7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51"/>
      <c r="S13" s="7"/>
      <c r="T13" s="7"/>
      <c r="U13" s="6"/>
      <c r="V13" s="6"/>
      <c r="W13" s="6"/>
    </row>
    <row r="14" spans="1:23" ht="15.75" customHeight="1">
      <c r="A14" s="7"/>
      <c r="B14" s="24"/>
      <c r="C14" s="349" t="s">
        <v>149</v>
      </c>
      <c r="D14" s="35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51"/>
      <c r="S14" s="7"/>
      <c r="T14" s="7"/>
      <c r="U14" s="6"/>
      <c r="V14" s="6"/>
      <c r="W14" s="6"/>
    </row>
    <row r="15" spans="1:23" ht="15.75" customHeight="1">
      <c r="A15" s="7"/>
      <c r="B15" s="24"/>
      <c r="C15" s="351"/>
      <c r="D15" s="350"/>
      <c r="E15" s="23"/>
      <c r="F15" s="94" t="s">
        <v>98</v>
      </c>
      <c r="G15" s="23"/>
      <c r="H15" s="23"/>
      <c r="I15" s="23"/>
      <c r="J15" s="29" t="s">
        <v>97</v>
      </c>
      <c r="K15" s="23"/>
      <c r="L15" s="23"/>
      <c r="M15" s="23"/>
      <c r="N15" s="29" t="s">
        <v>99</v>
      </c>
      <c r="O15" s="23"/>
      <c r="P15" s="23"/>
      <c r="Q15" s="23"/>
      <c r="R15" s="51"/>
      <c r="S15" s="7"/>
      <c r="T15" s="7"/>
      <c r="U15" s="6"/>
      <c r="V15" s="6"/>
      <c r="W15" s="6"/>
    </row>
    <row r="16" spans="1:23" ht="12.5" customHeight="1">
      <c r="A16" s="7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51"/>
      <c r="S16" s="7"/>
      <c r="T16" s="7"/>
      <c r="U16" s="6"/>
      <c r="V16" s="6"/>
      <c r="W16" s="6"/>
    </row>
    <row r="17" spans="1:23" ht="15.75" customHeight="1">
      <c r="A17" s="7"/>
      <c r="B17" s="24"/>
      <c r="C17" s="95" t="s">
        <v>210</v>
      </c>
      <c r="D17" s="95"/>
      <c r="E17" s="19"/>
      <c r="F17" s="125"/>
      <c r="G17" s="19"/>
      <c r="H17" s="19"/>
      <c r="I17" s="19"/>
      <c r="J17" s="125">
        <v>0</v>
      </c>
      <c r="K17" s="19"/>
      <c r="L17" s="19"/>
      <c r="M17" s="19"/>
      <c r="N17" s="125">
        <v>0</v>
      </c>
      <c r="O17" s="23"/>
      <c r="P17" s="23"/>
      <c r="Q17" s="23"/>
      <c r="R17" s="51"/>
      <c r="S17" s="7"/>
      <c r="T17" s="7"/>
      <c r="U17" s="6"/>
      <c r="V17" s="6"/>
      <c r="W17" s="6"/>
    </row>
    <row r="18" spans="1:23" ht="15.75" customHeight="1">
      <c r="A18" s="7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51"/>
      <c r="S18" s="7"/>
      <c r="T18" s="7"/>
      <c r="U18" s="6"/>
      <c r="V18" s="6"/>
      <c r="W18" s="6"/>
    </row>
    <row r="19" spans="1:23" ht="15.75" customHeight="1">
      <c r="A19" s="7"/>
      <c r="B19" s="24"/>
      <c r="C19" s="95" t="s">
        <v>210</v>
      </c>
      <c r="D19" s="95"/>
      <c r="E19" s="19"/>
      <c r="F19" s="125">
        <v>0</v>
      </c>
      <c r="G19" s="19"/>
      <c r="H19" s="19"/>
      <c r="I19" s="19"/>
      <c r="J19" s="125">
        <v>0</v>
      </c>
      <c r="K19" s="19"/>
      <c r="L19" s="19"/>
      <c r="M19" s="19"/>
      <c r="N19" s="125">
        <v>0</v>
      </c>
      <c r="O19" s="23"/>
      <c r="P19" s="23"/>
      <c r="Q19" s="23"/>
      <c r="R19" s="51"/>
      <c r="S19" s="7"/>
      <c r="T19" s="7"/>
      <c r="U19" s="6"/>
      <c r="V19" s="6"/>
      <c r="W19" s="6"/>
    </row>
    <row r="20" spans="1:23" ht="15.75" customHeight="1">
      <c r="A20" s="7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51"/>
      <c r="S20" s="7"/>
      <c r="T20" s="7"/>
      <c r="U20" s="6"/>
      <c r="V20" s="6"/>
      <c r="W20" s="6"/>
    </row>
    <row r="21" spans="1:23" ht="15.75" customHeight="1">
      <c r="A21" s="7"/>
      <c r="B21" s="24"/>
      <c r="C21" s="95" t="s">
        <v>139</v>
      </c>
      <c r="D21" s="346">
        <v>0</v>
      </c>
      <c r="E21" s="348"/>
      <c r="F21" s="348"/>
      <c r="G21" s="348"/>
      <c r="H21" s="348"/>
      <c r="I21" s="19"/>
      <c r="J21" s="346">
        <v>0</v>
      </c>
      <c r="K21" s="347"/>
      <c r="L21" s="347"/>
      <c r="M21" s="347"/>
      <c r="N21" s="347"/>
      <c r="O21" s="347"/>
      <c r="P21" s="347"/>
      <c r="Q21" s="347"/>
      <c r="R21" s="25"/>
      <c r="S21" s="7"/>
      <c r="T21" s="7"/>
      <c r="U21" s="6"/>
      <c r="V21" s="6"/>
      <c r="W21" s="6"/>
    </row>
    <row r="22" spans="1:23" ht="12.5" customHeight="1">
      <c r="A22" s="7"/>
      <c r="B22" s="24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5"/>
      <c r="S22" s="7"/>
      <c r="T22" s="7"/>
      <c r="U22" s="6"/>
      <c r="V22" s="6"/>
      <c r="W22" s="6"/>
    </row>
    <row r="23" spans="1:23" ht="15.75" customHeight="1">
      <c r="A23" s="7"/>
      <c r="B23" s="24"/>
      <c r="C23" s="155" t="s">
        <v>209</v>
      </c>
      <c r="D23" s="95"/>
      <c r="E23" s="19"/>
      <c r="F23" s="40">
        <v>0</v>
      </c>
      <c r="G23" s="19"/>
      <c r="H23" s="95" t="s">
        <v>96</v>
      </c>
      <c r="I23" s="19"/>
      <c r="J23" s="133"/>
      <c r="K23" s="19"/>
      <c r="L23" s="19"/>
      <c r="M23" s="19"/>
      <c r="N23" s="40"/>
      <c r="O23" s="19"/>
      <c r="P23" s="19"/>
      <c r="Q23" s="19"/>
      <c r="R23" s="25"/>
      <c r="S23" s="7"/>
      <c r="T23" s="7"/>
      <c r="U23" s="6"/>
      <c r="V23" s="6"/>
      <c r="W23" s="6"/>
    </row>
    <row r="24" spans="1:23" ht="15.75" customHeight="1">
      <c r="A24" s="7"/>
      <c r="B24" s="2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5"/>
      <c r="S24" s="7"/>
      <c r="T24" s="7"/>
      <c r="U24" s="6"/>
      <c r="V24" s="6"/>
      <c r="W24" s="6"/>
    </row>
    <row r="25" spans="1:23" ht="18">
      <c r="A25" s="7"/>
      <c r="B25" s="24"/>
      <c r="C25" s="155" t="s">
        <v>118</v>
      </c>
      <c r="D25" s="155"/>
      <c r="E25" s="19"/>
      <c r="F25" s="344"/>
      <c r="G25" s="345"/>
      <c r="H25" s="345"/>
      <c r="I25" s="19"/>
      <c r="J25" s="19"/>
      <c r="K25" s="19"/>
      <c r="L25" s="19"/>
      <c r="M25" s="19"/>
      <c r="N25" s="23"/>
      <c r="O25" s="19"/>
      <c r="P25" s="19"/>
      <c r="Q25" s="19"/>
      <c r="R25" s="25"/>
      <c r="S25" s="7"/>
      <c r="T25" s="7"/>
      <c r="U25" s="6"/>
      <c r="V25" s="6"/>
      <c r="W25" s="6"/>
    </row>
    <row r="26" spans="1:23" ht="12.5" customHeight="1" thickBot="1">
      <c r="A26" s="7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7"/>
      <c r="T26" s="7"/>
      <c r="U26" s="6"/>
      <c r="V26" s="6"/>
      <c r="W26" s="6"/>
    </row>
    <row r="27" spans="1:23" ht="15.75" customHeight="1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  <c r="V27" s="6"/>
      <c r="W27" s="6"/>
    </row>
    <row r="28" spans="1:23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  <c r="V28" s="6"/>
      <c r="W28" s="6"/>
    </row>
    <row r="29" spans="1:23">
      <c r="A29" s="2"/>
      <c r="C29" s="109"/>
      <c r="D29" s="109"/>
      <c r="P29" s="3"/>
      <c r="Q29" s="3"/>
      <c r="R29" s="3"/>
    </row>
    <row r="30" spans="1:23">
      <c r="A30" s="2"/>
      <c r="P30" s="3"/>
      <c r="Q30" s="3"/>
      <c r="R30" s="3"/>
    </row>
    <row r="31" spans="1:23">
      <c r="A31" s="2"/>
      <c r="P31" s="3"/>
      <c r="Q31" s="3"/>
      <c r="R31" s="3"/>
    </row>
    <row r="32" spans="1:23">
      <c r="A32" s="2"/>
      <c r="P32" s="3"/>
      <c r="Q32" s="3"/>
      <c r="R32" s="3"/>
    </row>
    <row r="33" spans="1:18">
      <c r="A33" s="2"/>
      <c r="P33" s="3"/>
      <c r="Q33" s="3"/>
      <c r="R33" s="3"/>
    </row>
    <row r="34" spans="1:18">
      <c r="A34" s="2"/>
      <c r="P34" s="3"/>
      <c r="Q34" s="3"/>
      <c r="R34" s="3"/>
    </row>
    <row r="35" spans="1:18">
      <c r="A35" s="2"/>
      <c r="P35" s="3"/>
      <c r="Q35" s="3"/>
      <c r="R35" s="3"/>
    </row>
    <row r="36" spans="1:18">
      <c r="A36" s="2"/>
      <c r="P36" s="3"/>
      <c r="Q36" s="3"/>
      <c r="R36" s="3"/>
    </row>
    <row r="37" spans="1:18">
      <c r="A37" s="2"/>
      <c r="P37" s="3"/>
      <c r="Q37" s="3"/>
      <c r="R37" s="3"/>
    </row>
    <row r="38" spans="1:18">
      <c r="A38" s="2"/>
      <c r="P38" s="3"/>
      <c r="Q38" s="3"/>
      <c r="R38" s="3"/>
    </row>
    <row r="39" spans="1:18">
      <c r="A39" s="2"/>
    </row>
    <row r="40" spans="1:18">
      <c r="A40" s="2"/>
    </row>
    <row r="41" spans="1:18">
      <c r="A41" s="2"/>
    </row>
    <row r="42" spans="1:18">
      <c r="A42" s="2"/>
    </row>
    <row r="43" spans="1:18">
      <c r="A43" s="2"/>
    </row>
    <row r="44" spans="1:18">
      <c r="A44" s="2"/>
    </row>
    <row r="45" spans="1:18">
      <c r="A45" s="2"/>
    </row>
    <row r="46" spans="1:18">
      <c r="A46" s="2"/>
    </row>
    <row r="47" spans="1:18">
      <c r="A47" s="2"/>
    </row>
    <row r="48" spans="1:18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</sheetData>
  <sheetProtection password="C9C5" sheet="1" objects="1" scenarios="1" selectLockedCells="1"/>
  <mergeCells count="7">
    <mergeCell ref="F8:Q8"/>
    <mergeCell ref="F4:Q4"/>
    <mergeCell ref="J6:L6"/>
    <mergeCell ref="F25:H25"/>
    <mergeCell ref="J21:Q21"/>
    <mergeCell ref="D21:H21"/>
    <mergeCell ref="C14:D15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48"/>
    <pageSetUpPr autoPageBreaks="0" fitToPage="1"/>
  </sheetPr>
  <dimension ref="A1:Y297"/>
  <sheetViews>
    <sheetView showZeros="0" zoomScaleNormal="100" workbookViewId="0">
      <selection activeCell="C11" sqref="C11"/>
    </sheetView>
  </sheetViews>
  <sheetFormatPr baseColWidth="10" defaultRowHeight="13"/>
  <cols>
    <col min="1" max="1" width="2.6640625" customWidth="1"/>
    <col min="2" max="2" width="4.6640625" customWidth="1"/>
    <col min="3" max="3" width="45.6640625" customWidth="1"/>
    <col min="4" max="4" width="3.6640625" customWidth="1"/>
    <col min="5" max="5" width="14.6640625" customWidth="1"/>
    <col min="6" max="6" width="1.6640625" customWidth="1"/>
    <col min="7" max="7" width="4.6640625" customWidth="1"/>
    <col min="8" max="8" width="1.6640625" customWidth="1"/>
    <col min="9" max="9" width="14.6640625" customWidth="1"/>
    <col min="10" max="10" width="1.6640625" customWidth="1"/>
    <col min="11" max="11" width="5.6640625" customWidth="1"/>
    <col min="12" max="12" width="2.6640625" customWidth="1"/>
    <col min="13" max="13" width="14.6640625" customWidth="1"/>
    <col min="14" max="14" width="1.6640625" customWidth="1"/>
    <col min="15" max="15" width="5.6640625" customWidth="1"/>
    <col min="16" max="17" width="1.6640625" customWidth="1"/>
    <col min="18" max="18" width="1.5" customWidth="1"/>
    <col min="19" max="19" width="7.6640625" customWidth="1"/>
    <col min="20" max="23" width="8.83203125" customWidth="1"/>
    <col min="24" max="24" width="5.6640625" customWidth="1"/>
    <col min="25" max="25" width="2.6640625" customWidth="1"/>
    <col min="26" max="256" width="8.83203125" customWidth="1"/>
  </cols>
  <sheetData>
    <row r="1" spans="1:25" ht="14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thickTop="1">
      <c r="A2" s="7"/>
      <c r="B2" s="14"/>
      <c r="C2" s="45"/>
      <c r="D2" s="45"/>
      <c r="E2" s="45" t="s">
        <v>40</v>
      </c>
      <c r="F2" s="45"/>
      <c r="G2" s="15"/>
      <c r="H2" s="15"/>
      <c r="I2" s="46" t="s">
        <v>39</v>
      </c>
      <c r="J2" s="46"/>
      <c r="K2" s="15"/>
      <c r="L2" s="15"/>
      <c r="M2" s="46" t="s">
        <v>41</v>
      </c>
      <c r="N2" s="46"/>
      <c r="O2" s="47"/>
      <c r="P2" s="47"/>
      <c r="Q2" s="48"/>
      <c r="R2" s="7"/>
      <c r="S2" s="7"/>
      <c r="T2" s="7"/>
      <c r="U2" s="7"/>
      <c r="V2" s="7"/>
      <c r="W2" s="7"/>
      <c r="X2" s="7"/>
      <c r="Y2" s="7"/>
    </row>
    <row r="3" spans="1:25" ht="16">
      <c r="A3" s="7"/>
      <c r="B3" s="24"/>
      <c r="C3" s="80" t="s">
        <v>58</v>
      </c>
      <c r="D3" s="49"/>
      <c r="E3" s="49" t="s">
        <v>7</v>
      </c>
      <c r="F3" s="49"/>
      <c r="G3" s="19"/>
      <c r="H3" s="19"/>
      <c r="I3" s="50"/>
      <c r="J3" s="50"/>
      <c r="K3" s="19"/>
      <c r="L3" s="19"/>
      <c r="M3" s="49" t="s">
        <v>9</v>
      </c>
      <c r="N3" s="50"/>
      <c r="O3" s="18"/>
      <c r="P3" s="18"/>
      <c r="Q3" s="51"/>
      <c r="R3" s="7"/>
      <c r="S3" s="7"/>
      <c r="T3" s="7"/>
      <c r="U3" s="7"/>
      <c r="V3" s="7"/>
      <c r="W3" s="7"/>
      <c r="X3" s="7"/>
      <c r="Y3" s="7"/>
    </row>
    <row r="4" spans="1:25" ht="10" customHeight="1">
      <c r="A4" s="7"/>
      <c r="B4" s="24"/>
      <c r="C4" s="19"/>
      <c r="D4" s="19"/>
      <c r="E4" s="19"/>
      <c r="F4" s="49"/>
      <c r="G4" s="19"/>
      <c r="H4" s="19"/>
      <c r="I4" s="50"/>
      <c r="J4" s="50"/>
      <c r="K4" s="19"/>
      <c r="L4" s="19"/>
      <c r="M4" s="19"/>
      <c r="N4" s="49"/>
      <c r="O4" s="19"/>
      <c r="P4" s="19"/>
      <c r="Q4" s="25"/>
      <c r="R4" s="8"/>
      <c r="S4" s="7"/>
      <c r="T4" s="7"/>
      <c r="U4" s="7"/>
      <c r="V4" s="7"/>
      <c r="W4" s="7"/>
      <c r="X4" s="7"/>
      <c r="Y4" s="7"/>
    </row>
    <row r="5" spans="1:25" ht="15.75" customHeight="1">
      <c r="A5" s="7"/>
      <c r="B5" s="154">
        <v>1</v>
      </c>
      <c r="C5" s="150" t="s">
        <v>0</v>
      </c>
      <c r="D5" s="49"/>
      <c r="E5" s="121">
        <v>0</v>
      </c>
      <c r="F5" s="18"/>
      <c r="G5" s="18"/>
      <c r="H5" s="18"/>
      <c r="I5" s="19"/>
      <c r="J5" s="26"/>
      <c r="K5" s="18"/>
      <c r="L5" s="18"/>
      <c r="M5" s="19"/>
      <c r="N5" s="18"/>
      <c r="O5" s="19"/>
      <c r="P5" s="19"/>
      <c r="Q5" s="25"/>
      <c r="R5" s="52"/>
      <c r="S5" s="7"/>
      <c r="T5" s="7"/>
      <c r="U5" s="7"/>
      <c r="V5" s="7"/>
      <c r="W5" s="7"/>
      <c r="X5" s="7"/>
      <c r="Y5" s="7"/>
    </row>
    <row r="6" spans="1:25" ht="15.75" customHeight="1">
      <c r="A6" s="7"/>
      <c r="B6" s="154">
        <v>2</v>
      </c>
      <c r="C6" s="151" t="s">
        <v>140</v>
      </c>
      <c r="D6" s="49"/>
      <c r="E6" s="121">
        <v>0</v>
      </c>
      <c r="F6" s="18"/>
      <c r="G6" s="18"/>
      <c r="H6" s="18"/>
      <c r="I6" s="30"/>
      <c r="J6" s="26"/>
      <c r="K6" s="18"/>
      <c r="L6" s="18"/>
      <c r="M6" s="40">
        <v>0</v>
      </c>
      <c r="N6" s="18"/>
      <c r="O6" s="19"/>
      <c r="P6" s="19"/>
      <c r="Q6" s="25"/>
      <c r="R6" s="52"/>
      <c r="S6" s="7"/>
      <c r="T6" s="7"/>
      <c r="U6" s="7"/>
      <c r="V6" s="7"/>
      <c r="W6" s="7"/>
      <c r="X6" s="7"/>
      <c r="Y6" s="7"/>
    </row>
    <row r="7" spans="1:25" ht="15.75" customHeight="1">
      <c r="A7" s="7"/>
      <c r="B7" s="154">
        <v>3</v>
      </c>
      <c r="C7" s="150" t="s">
        <v>141</v>
      </c>
      <c r="D7" s="49"/>
      <c r="E7" s="121">
        <v>0</v>
      </c>
      <c r="F7" s="18"/>
      <c r="G7" s="18"/>
      <c r="H7" s="18"/>
      <c r="I7" s="30">
        <v>0</v>
      </c>
      <c r="J7" s="26"/>
      <c r="K7" s="18"/>
      <c r="L7" s="18"/>
      <c r="M7" s="40">
        <v>0</v>
      </c>
      <c r="N7" s="18"/>
      <c r="O7" s="19"/>
      <c r="P7" s="19"/>
      <c r="Q7" s="25"/>
      <c r="R7" s="8"/>
      <c r="S7" s="7"/>
      <c r="T7" s="7"/>
      <c r="U7" s="7"/>
      <c r="V7" s="7"/>
      <c r="W7" s="7"/>
      <c r="X7" s="7"/>
      <c r="Y7" s="7"/>
    </row>
    <row r="8" spans="1:25" ht="15.75" customHeight="1">
      <c r="A8" s="7"/>
      <c r="B8" s="154">
        <v>4</v>
      </c>
      <c r="C8" s="151" t="s">
        <v>152</v>
      </c>
      <c r="D8" s="49"/>
      <c r="E8" s="121"/>
      <c r="F8" s="18"/>
      <c r="G8" s="18"/>
      <c r="H8" s="18"/>
      <c r="I8" s="30">
        <v>0</v>
      </c>
      <c r="J8" s="26"/>
      <c r="K8" s="18"/>
      <c r="L8" s="18"/>
      <c r="M8" s="40"/>
      <c r="N8" s="18"/>
      <c r="O8" s="19"/>
      <c r="P8" s="19"/>
      <c r="Q8" s="25"/>
      <c r="R8" s="8"/>
      <c r="S8" s="7"/>
      <c r="T8" s="7"/>
      <c r="U8" s="7"/>
      <c r="V8" s="7"/>
      <c r="W8" s="7"/>
      <c r="X8" s="7"/>
      <c r="Y8" s="7"/>
    </row>
    <row r="9" spans="1:25" ht="15.75" customHeight="1">
      <c r="A9" s="7"/>
      <c r="B9" s="154">
        <v>5</v>
      </c>
      <c r="C9" s="150" t="s">
        <v>153</v>
      </c>
      <c r="D9" s="49"/>
      <c r="E9" s="121">
        <v>0</v>
      </c>
      <c r="F9" s="18"/>
      <c r="G9" s="18"/>
      <c r="H9" s="18"/>
      <c r="I9" s="30">
        <v>0</v>
      </c>
      <c r="J9" s="26"/>
      <c r="K9" s="18"/>
      <c r="L9" s="18"/>
      <c r="M9" s="40">
        <v>0</v>
      </c>
      <c r="N9" s="18"/>
      <c r="O9" s="19"/>
      <c r="P9" s="19"/>
      <c r="Q9" s="25"/>
      <c r="R9" s="8"/>
      <c r="S9" s="7"/>
      <c r="T9" s="7"/>
      <c r="U9" s="7"/>
      <c r="V9" s="7"/>
      <c r="W9" s="7"/>
      <c r="X9" s="7"/>
      <c r="Y9" s="7"/>
    </row>
    <row r="10" spans="1:25" ht="15.75" customHeight="1">
      <c r="A10" s="7"/>
      <c r="B10" s="154">
        <v>6</v>
      </c>
      <c r="C10" s="151" t="s">
        <v>126</v>
      </c>
      <c r="D10" s="49"/>
      <c r="E10" s="121">
        <v>0</v>
      </c>
      <c r="F10" s="18"/>
      <c r="G10" s="18"/>
      <c r="H10" s="18"/>
      <c r="I10" s="30">
        <v>0</v>
      </c>
      <c r="J10" s="26"/>
      <c r="K10" s="18"/>
      <c r="L10" s="18"/>
      <c r="M10" s="40">
        <v>0</v>
      </c>
      <c r="N10" s="18"/>
      <c r="O10" s="19"/>
      <c r="P10" s="19"/>
      <c r="Q10" s="25"/>
      <c r="R10" s="8"/>
      <c r="S10" s="7"/>
      <c r="T10" s="7"/>
      <c r="U10" s="7"/>
      <c r="V10" s="7"/>
      <c r="W10" s="7"/>
      <c r="X10" s="7"/>
      <c r="Y10" s="7"/>
    </row>
    <row r="11" spans="1:25" ht="15.75" customHeight="1">
      <c r="A11" s="7"/>
      <c r="B11" s="154">
        <v>7</v>
      </c>
      <c r="C11" s="153" t="s">
        <v>1</v>
      </c>
      <c r="D11" s="49"/>
      <c r="E11" s="121">
        <v>0</v>
      </c>
      <c r="F11" s="18"/>
      <c r="G11" s="18"/>
      <c r="H11" s="18"/>
      <c r="I11" s="19"/>
      <c r="J11" s="26"/>
      <c r="K11" s="18"/>
      <c r="L11" s="18"/>
      <c r="M11" s="40">
        <v>0</v>
      </c>
      <c r="N11" s="18"/>
      <c r="O11" s="19"/>
      <c r="P11" s="19"/>
      <c r="Q11" s="25"/>
      <c r="R11" s="8"/>
      <c r="S11" s="7"/>
      <c r="T11" s="7"/>
      <c r="U11" s="7"/>
      <c r="V11" s="7"/>
      <c r="W11" s="7"/>
      <c r="X11" s="7"/>
      <c r="Y11" s="7"/>
    </row>
    <row r="12" spans="1:25" ht="15.75" customHeight="1">
      <c r="A12" s="7"/>
      <c r="B12" s="154">
        <v>8</v>
      </c>
      <c r="C12" s="153" t="s">
        <v>2</v>
      </c>
      <c r="D12" s="49"/>
      <c r="E12" s="121"/>
      <c r="F12" s="18"/>
      <c r="G12" s="18"/>
      <c r="H12" s="18"/>
      <c r="I12" s="30">
        <v>0</v>
      </c>
      <c r="J12" s="26"/>
      <c r="K12" s="18"/>
      <c r="L12" s="18"/>
      <c r="M12" s="40"/>
      <c r="N12" s="18"/>
      <c r="O12" s="19"/>
      <c r="P12" s="19"/>
      <c r="Q12" s="25"/>
      <c r="R12" s="8"/>
      <c r="S12" s="7"/>
      <c r="T12" s="7"/>
      <c r="U12" s="7"/>
      <c r="V12" s="7"/>
      <c r="W12" s="7"/>
      <c r="X12" s="7"/>
      <c r="Y12" s="7"/>
    </row>
    <row r="13" spans="1:25" ht="15.75" customHeight="1">
      <c r="A13" s="7"/>
      <c r="B13" s="154">
        <v>9</v>
      </c>
      <c r="C13" s="152" t="s">
        <v>4</v>
      </c>
      <c r="D13" s="49"/>
      <c r="E13" s="121">
        <v>0</v>
      </c>
      <c r="F13" s="18"/>
      <c r="G13" s="18"/>
      <c r="H13" s="18"/>
      <c r="I13" s="30">
        <v>0</v>
      </c>
      <c r="J13" s="26"/>
      <c r="K13" s="18"/>
      <c r="L13" s="18"/>
      <c r="M13" s="19"/>
      <c r="N13" s="18"/>
      <c r="O13" s="19"/>
      <c r="P13" s="19"/>
      <c r="Q13" s="25"/>
      <c r="R13" s="8"/>
      <c r="S13" s="7"/>
      <c r="T13" s="7"/>
      <c r="U13" s="7"/>
      <c r="V13" s="7"/>
      <c r="W13" s="7"/>
      <c r="X13" s="7"/>
      <c r="Y13" s="7"/>
    </row>
    <row r="14" spans="1:25" ht="15.75" customHeight="1">
      <c r="A14" s="7"/>
      <c r="B14" s="154">
        <v>10</v>
      </c>
      <c r="C14" s="152" t="s">
        <v>3</v>
      </c>
      <c r="D14" s="49"/>
      <c r="E14" s="121">
        <v>0</v>
      </c>
      <c r="F14" s="18"/>
      <c r="G14" s="18"/>
      <c r="H14" s="18"/>
      <c r="I14" s="30"/>
      <c r="J14" s="26"/>
      <c r="K14" s="18"/>
      <c r="L14" s="18"/>
      <c r="M14" s="19"/>
      <c r="N14" s="18"/>
      <c r="O14" s="19"/>
      <c r="P14" s="19"/>
      <c r="Q14" s="25"/>
      <c r="R14" s="8"/>
      <c r="S14" s="7"/>
      <c r="T14" s="7"/>
      <c r="U14" s="7"/>
      <c r="V14" s="7"/>
      <c r="W14" s="7"/>
      <c r="X14" s="7"/>
      <c r="Y14" s="7"/>
    </row>
    <row r="15" spans="1:25" ht="15.75" customHeight="1">
      <c r="A15" s="7"/>
      <c r="B15" s="154">
        <v>11</v>
      </c>
      <c r="C15" s="152" t="s">
        <v>5</v>
      </c>
      <c r="D15" s="49"/>
      <c r="E15" s="121">
        <v>0</v>
      </c>
      <c r="F15" s="18"/>
      <c r="G15" s="18"/>
      <c r="H15" s="18"/>
      <c r="I15" s="19"/>
      <c r="J15" s="26"/>
      <c r="K15" s="18"/>
      <c r="L15" s="18"/>
      <c r="M15" s="19"/>
      <c r="N15" s="18"/>
      <c r="O15" s="19"/>
      <c r="P15" s="19"/>
      <c r="Q15" s="25"/>
      <c r="R15" s="8"/>
      <c r="S15" s="7"/>
      <c r="T15" s="7"/>
      <c r="U15" s="7"/>
      <c r="V15" s="7"/>
      <c r="W15" s="7"/>
      <c r="X15" s="7"/>
      <c r="Y15" s="7"/>
    </row>
    <row r="16" spans="1:25" ht="15.75" customHeight="1">
      <c r="A16" s="7"/>
      <c r="B16" s="154">
        <v>12</v>
      </c>
      <c r="C16" s="152" t="s">
        <v>6</v>
      </c>
      <c r="D16" s="49"/>
      <c r="E16" s="121">
        <v>0</v>
      </c>
      <c r="F16" s="18"/>
      <c r="G16" s="18"/>
      <c r="H16" s="18"/>
      <c r="I16" s="19"/>
      <c r="J16" s="26"/>
      <c r="K16" s="18"/>
      <c r="L16" s="18"/>
      <c r="M16" s="19"/>
      <c r="N16" s="18"/>
      <c r="O16" s="19"/>
      <c r="P16" s="19"/>
      <c r="Q16" s="25"/>
      <c r="R16" s="8"/>
      <c r="S16" s="7"/>
      <c r="T16" s="7"/>
      <c r="U16" s="7"/>
      <c r="V16" s="7"/>
      <c r="W16" s="7"/>
      <c r="X16" s="7"/>
      <c r="Y16" s="7"/>
    </row>
    <row r="17" spans="1:25" ht="13.25" customHeight="1" thickBot="1">
      <c r="A17" s="7"/>
      <c r="B17" s="24"/>
      <c r="C17" s="77"/>
      <c r="D17" s="19"/>
      <c r="E17" s="136"/>
      <c r="F17" s="19"/>
      <c r="G17" s="19"/>
      <c r="H17" s="19"/>
      <c r="I17" s="19"/>
      <c r="J17" s="19"/>
      <c r="K17" s="19"/>
      <c r="L17" s="1"/>
      <c r="M17" s="1"/>
      <c r="N17" s="1"/>
      <c r="O17" s="19"/>
      <c r="P17" s="19"/>
      <c r="Q17" s="25"/>
      <c r="R17" s="8"/>
      <c r="S17" s="7"/>
      <c r="T17" s="7"/>
      <c r="U17" s="7"/>
      <c r="V17" s="7"/>
      <c r="W17" s="7"/>
      <c r="X17" s="7"/>
      <c r="Y17" s="7"/>
    </row>
    <row r="18" spans="1:25" ht="15.75" customHeight="1" thickTop="1">
      <c r="A18" s="7"/>
      <c r="B18" s="24"/>
      <c r="C18" s="78" t="s">
        <v>8</v>
      </c>
      <c r="D18" s="19"/>
      <c r="E18" s="108">
        <f>SUM(E5:E17)</f>
        <v>0</v>
      </c>
      <c r="F18" s="49"/>
      <c r="G18" s="352" t="s">
        <v>110</v>
      </c>
      <c r="H18" s="353"/>
      <c r="I18" s="353"/>
      <c r="J18" s="353"/>
      <c r="K18" s="19"/>
      <c r="L18" s="14"/>
      <c r="M18" s="15"/>
      <c r="N18" s="16"/>
      <c r="O18" s="19"/>
      <c r="P18" s="19"/>
      <c r="Q18" s="25"/>
      <c r="R18" s="8"/>
      <c r="S18" s="7"/>
      <c r="T18" s="7"/>
      <c r="U18" s="7"/>
      <c r="V18" s="7"/>
      <c r="W18" s="7"/>
      <c r="X18" s="7"/>
      <c r="Y18" s="7"/>
    </row>
    <row r="19" spans="1:25" ht="15.75" customHeight="1">
      <c r="A19" s="7"/>
      <c r="B19" s="24"/>
      <c r="C19" s="349" t="s">
        <v>149</v>
      </c>
      <c r="D19" s="350"/>
      <c r="E19" s="49"/>
      <c r="F19" s="49"/>
      <c r="G19" s="354" t="s">
        <v>58</v>
      </c>
      <c r="H19" s="353"/>
      <c r="I19" s="353"/>
      <c r="J19" s="353"/>
      <c r="K19" s="19"/>
      <c r="L19" s="24"/>
      <c r="M19" s="108">
        <f>+E18+((I6/100)*E6)+((I7/100)*E7)+((I8/100)*E8)+((I9/100)*E9)+((I10/100)*E10)+((I12/100)*E12)+((I13/100)*E13)+((I14/100)*E14)</f>
        <v>0</v>
      </c>
      <c r="N19" s="25"/>
      <c r="O19" s="19"/>
      <c r="P19" s="19"/>
      <c r="Q19" s="25"/>
      <c r="R19" s="8"/>
      <c r="S19" s="7"/>
      <c r="T19" s="7"/>
      <c r="U19" s="7"/>
      <c r="V19" s="7"/>
      <c r="W19" s="7"/>
      <c r="X19" s="7"/>
      <c r="Y19" s="7"/>
    </row>
    <row r="20" spans="1:25" ht="15.75" customHeight="1" thickBot="1">
      <c r="A20" s="7"/>
      <c r="B20" s="24"/>
      <c r="C20" s="351"/>
      <c r="D20" s="350"/>
      <c r="E20" s="1"/>
      <c r="F20" s="1"/>
      <c r="G20" s="352" t="s">
        <v>111</v>
      </c>
      <c r="H20" s="353"/>
      <c r="I20" s="353"/>
      <c r="J20" s="353"/>
      <c r="K20" s="1"/>
      <c r="L20" s="55"/>
      <c r="M20" s="56"/>
      <c r="N20" s="57"/>
      <c r="O20" s="1"/>
      <c r="P20" s="19"/>
      <c r="Q20" s="25"/>
      <c r="R20" s="8"/>
      <c r="S20" s="7"/>
      <c r="T20" s="7"/>
      <c r="U20" s="7"/>
      <c r="V20" s="7"/>
      <c r="W20" s="7"/>
      <c r="X20" s="7"/>
      <c r="Y20" s="7"/>
    </row>
    <row r="21" spans="1:25" ht="15.75" customHeight="1" thickTop="1">
      <c r="A21" s="7"/>
      <c r="B21" s="24"/>
      <c r="C21" s="13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9"/>
      <c r="Q21" s="25"/>
      <c r="R21" s="8"/>
      <c r="S21" s="7"/>
      <c r="T21" s="7"/>
      <c r="U21" s="7"/>
      <c r="V21" s="7"/>
      <c r="W21" s="7"/>
      <c r="X21" s="7"/>
      <c r="Y21" s="7"/>
    </row>
    <row r="22" spans="1:25" ht="15.75" customHeight="1">
      <c r="A22" s="7"/>
      <c r="B22" s="24"/>
      <c r="C22" s="78" t="s">
        <v>217</v>
      </c>
      <c r="D22" s="19"/>
      <c r="E22" s="49"/>
      <c r="F22" s="49"/>
      <c r="G22" s="19"/>
      <c r="H22" s="19"/>
      <c r="I22" s="125"/>
      <c r="J22" s="19"/>
      <c r="K22" s="19"/>
      <c r="L22" s="19"/>
      <c r="M22" s="125">
        <v>0</v>
      </c>
      <c r="N22" s="19"/>
      <c r="O22" s="19"/>
      <c r="P22" s="19"/>
      <c r="Q22" s="25"/>
      <c r="R22" s="8"/>
      <c r="S22" s="7"/>
      <c r="T22" s="7"/>
      <c r="U22" s="7"/>
      <c r="V22" s="7"/>
      <c r="W22" s="7"/>
      <c r="X22" s="7"/>
      <c r="Y22" s="7"/>
    </row>
    <row r="23" spans="1:25" ht="15.75" customHeight="1">
      <c r="A23" s="7"/>
      <c r="B23" s="2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9"/>
      <c r="Q23" s="25"/>
      <c r="R23" s="8"/>
      <c r="S23" s="7"/>
      <c r="T23" s="7"/>
      <c r="U23" s="7"/>
      <c r="V23" s="7"/>
      <c r="W23" s="7"/>
      <c r="X23" s="7"/>
      <c r="Y23" s="7"/>
    </row>
    <row r="24" spans="1:25" ht="15.75" customHeight="1">
      <c r="A24" s="7"/>
      <c r="B24" s="24"/>
      <c r="C24" s="79" t="s">
        <v>212</v>
      </c>
      <c r="D24" s="19"/>
      <c r="E24" s="49"/>
      <c r="F24" s="49"/>
      <c r="G24" s="19"/>
      <c r="H24" s="19"/>
      <c r="I24" s="40"/>
      <c r="J24" s="19"/>
      <c r="K24" s="19"/>
      <c r="L24" s="19"/>
      <c r="M24" s="40">
        <v>0</v>
      </c>
      <c r="N24" s="19"/>
      <c r="O24" s="19"/>
      <c r="P24" s="19"/>
      <c r="Q24" s="25"/>
      <c r="R24" s="8"/>
      <c r="S24" s="7"/>
      <c r="T24" s="7"/>
      <c r="U24" s="7"/>
      <c r="V24" s="7"/>
      <c r="W24" s="7"/>
      <c r="X24" s="7"/>
      <c r="Y24" s="7"/>
    </row>
    <row r="25" spans="1:25" ht="15.75" customHeight="1" thickBot="1">
      <c r="A25" s="7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  <c r="R25" s="8"/>
      <c r="S25" s="7"/>
      <c r="T25" s="7"/>
      <c r="U25" s="7"/>
      <c r="V25" s="7"/>
      <c r="W25" s="7"/>
      <c r="X25" s="7"/>
      <c r="Y25" s="7"/>
    </row>
    <row r="26" spans="1:25" ht="14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71"/>
      <c r="Q30" s="71"/>
      <c r="R30" s="71"/>
      <c r="S30" s="70"/>
      <c r="T30" s="70"/>
      <c r="U30" s="70"/>
      <c r="V30" s="70"/>
      <c r="W30" s="70"/>
      <c r="X30" s="70"/>
      <c r="Y30" s="70"/>
    </row>
    <row r="31" spans="1: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1"/>
      <c r="Q31" s="71"/>
      <c r="R31" s="71"/>
      <c r="S31" s="70"/>
      <c r="T31" s="70"/>
      <c r="U31" s="70"/>
      <c r="V31" s="70"/>
      <c r="W31" s="70"/>
      <c r="X31" s="70"/>
      <c r="Y31" s="70"/>
    </row>
    <row r="32" spans="1: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1"/>
      <c r="Q32" s="71"/>
      <c r="R32" s="71"/>
      <c r="S32" s="70"/>
      <c r="T32" s="70"/>
      <c r="U32" s="70"/>
      <c r="V32" s="70"/>
      <c r="W32" s="70"/>
      <c r="X32" s="70"/>
      <c r="Y32" s="70"/>
    </row>
    <row r="33" spans="1: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1"/>
      <c r="Q33" s="71"/>
      <c r="R33" s="71"/>
      <c r="S33" s="70"/>
      <c r="T33" s="70"/>
      <c r="U33" s="70"/>
      <c r="V33" s="70"/>
      <c r="W33" s="70"/>
      <c r="X33" s="70"/>
      <c r="Y33" s="70"/>
    </row>
    <row r="34" spans="1: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71"/>
      <c r="Q34" s="71"/>
      <c r="R34" s="71"/>
      <c r="S34" s="70"/>
      <c r="T34" s="70"/>
      <c r="U34" s="70"/>
      <c r="V34" s="70"/>
      <c r="W34" s="70"/>
      <c r="X34" s="70"/>
      <c r="Y34" s="70"/>
    </row>
    <row r="35" spans="1: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71"/>
      <c r="Q35" s="71"/>
      <c r="R35" s="71"/>
      <c r="S35" s="70"/>
      <c r="T35" s="70"/>
      <c r="U35" s="70"/>
      <c r="V35" s="70"/>
      <c r="W35" s="70"/>
      <c r="X35" s="70"/>
      <c r="Y35" s="70"/>
    </row>
    <row r="36" spans="1: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71"/>
      <c r="Q36" s="71"/>
      <c r="R36" s="71"/>
      <c r="S36" s="70"/>
      <c r="T36" s="70"/>
      <c r="U36" s="70"/>
      <c r="V36" s="70"/>
      <c r="W36" s="70"/>
      <c r="X36" s="70"/>
      <c r="Y36" s="70"/>
    </row>
    <row r="37" spans="1: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  <c r="P37" s="71"/>
      <c r="Q37" s="71"/>
      <c r="R37" s="71"/>
      <c r="S37" s="70"/>
      <c r="T37" s="70"/>
      <c r="U37" s="70"/>
      <c r="V37" s="70"/>
      <c r="W37" s="70"/>
      <c r="X37" s="70"/>
      <c r="Y37" s="70"/>
    </row>
    <row r="38" spans="1: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71"/>
      <c r="Q38" s="71"/>
      <c r="R38" s="71"/>
      <c r="S38" s="70"/>
      <c r="T38" s="70"/>
      <c r="U38" s="70"/>
      <c r="V38" s="70"/>
      <c r="W38" s="70"/>
      <c r="X38" s="70"/>
      <c r="Y38" s="70"/>
    </row>
    <row r="39" spans="1: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0"/>
      <c r="T39" s="70"/>
      <c r="U39" s="70"/>
      <c r="V39" s="70"/>
      <c r="W39" s="70"/>
      <c r="X39" s="70"/>
      <c r="Y39" s="70"/>
    </row>
    <row r="40" spans="1: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0"/>
      <c r="T40" s="70"/>
      <c r="U40" s="70"/>
      <c r="V40" s="70"/>
      <c r="W40" s="70"/>
      <c r="X40" s="70"/>
      <c r="Y40" s="70"/>
    </row>
    <row r="41" spans="1:2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0"/>
      <c r="T41" s="70"/>
      <c r="U41" s="70"/>
      <c r="V41" s="70"/>
      <c r="W41" s="70"/>
      <c r="X41" s="70"/>
      <c r="Y41" s="70"/>
    </row>
    <row r="42" spans="1:2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0"/>
      <c r="T42" s="70"/>
      <c r="U42" s="70"/>
      <c r="V42" s="70"/>
      <c r="W42" s="70"/>
      <c r="X42" s="70"/>
      <c r="Y42" s="70"/>
    </row>
    <row r="43" spans="1: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0"/>
      <c r="T43" s="70"/>
      <c r="U43" s="70"/>
      <c r="V43" s="70"/>
      <c r="W43" s="70"/>
      <c r="X43" s="70"/>
      <c r="Y43" s="70"/>
    </row>
    <row r="44" spans="1:2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0"/>
      <c r="T44" s="70"/>
      <c r="U44" s="70"/>
      <c r="V44" s="70"/>
      <c r="W44" s="70"/>
      <c r="X44" s="70"/>
      <c r="Y44" s="70"/>
    </row>
    <row r="45" spans="1: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0"/>
      <c r="T45" s="70"/>
      <c r="U45" s="70"/>
      <c r="V45" s="70"/>
      <c r="W45" s="70"/>
      <c r="X45" s="70"/>
      <c r="Y45" s="70"/>
    </row>
    <row r="46" spans="1: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0"/>
      <c r="T46" s="70"/>
      <c r="U46" s="70"/>
      <c r="V46" s="70"/>
      <c r="W46" s="70"/>
      <c r="X46" s="70"/>
      <c r="Y46" s="70"/>
    </row>
    <row r="47" spans="1:2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0"/>
      <c r="T47" s="70"/>
      <c r="U47" s="70"/>
      <c r="V47" s="70"/>
      <c r="W47" s="70"/>
      <c r="X47" s="70"/>
      <c r="Y47" s="70"/>
    </row>
    <row r="48" spans="1:25">
      <c r="A48" s="72"/>
      <c r="B48" s="72"/>
      <c r="C48" s="72" t="str">
        <f t="shared" ref="C48:C55" si="0">C5</f>
        <v>GROND</v>
      </c>
      <c r="D48" s="72"/>
      <c r="E48" s="72">
        <f t="shared" ref="E48:E55" si="1">E5</f>
        <v>0</v>
      </c>
      <c r="F48" s="72"/>
      <c r="G48" s="72"/>
      <c r="H48" s="72"/>
      <c r="I48" s="253">
        <v>0</v>
      </c>
      <c r="J48" s="72"/>
      <c r="K48" s="72"/>
      <c r="L48" s="72"/>
      <c r="M48" s="72"/>
      <c r="N48" s="72"/>
      <c r="O48" s="72"/>
      <c r="P48" s="72"/>
      <c r="Q48" s="72"/>
      <c r="R48" s="72"/>
      <c r="S48" s="70"/>
      <c r="T48" s="70"/>
      <c r="U48" s="70"/>
      <c r="V48" s="70"/>
      <c r="W48" s="70"/>
      <c r="X48" s="70"/>
      <c r="Y48" s="70"/>
    </row>
    <row r="49" spans="1:25">
      <c r="A49" s="70"/>
      <c r="B49" s="70"/>
      <c r="C49" s="72" t="str">
        <f t="shared" si="0"/>
        <v xml:space="preserve">GEBOUWEN </v>
      </c>
      <c r="D49" s="70"/>
      <c r="E49" s="72">
        <f t="shared" si="1"/>
        <v>0</v>
      </c>
      <c r="F49" s="70"/>
      <c r="G49" s="70"/>
      <c r="H49" s="70"/>
      <c r="I49" s="253">
        <f t="shared" ref="I49:I55" si="2">IF(M49=0,0,E49/M49)</f>
        <v>0</v>
      </c>
      <c r="J49" s="70"/>
      <c r="K49" s="70"/>
      <c r="L49" s="70"/>
      <c r="M49" s="72">
        <f t="shared" ref="M49:M55" si="3">M6</f>
        <v>0</v>
      </c>
      <c r="N49" s="70"/>
      <c r="O49" s="71"/>
      <c r="P49" s="71"/>
      <c r="Q49" s="71"/>
      <c r="R49" s="71"/>
      <c r="S49" s="70"/>
      <c r="T49" s="70"/>
      <c r="U49" s="70"/>
      <c r="V49" s="70"/>
      <c r="W49" s="70"/>
      <c r="X49" s="70"/>
      <c r="Y49" s="70"/>
    </row>
    <row r="50" spans="1:25">
      <c r="A50" s="70"/>
      <c r="B50" s="70"/>
      <c r="C50" s="72" t="str">
        <f t="shared" si="0"/>
        <v>VERBOUWINGEN</v>
      </c>
      <c r="D50" s="70"/>
      <c r="E50" s="72">
        <f t="shared" si="1"/>
        <v>0</v>
      </c>
      <c r="F50" s="70"/>
      <c r="G50" s="70"/>
      <c r="H50" s="70"/>
      <c r="I50" s="253">
        <f t="shared" si="2"/>
        <v>0</v>
      </c>
      <c r="J50" s="70"/>
      <c r="K50" s="70"/>
      <c r="L50" s="70"/>
      <c r="M50" s="72">
        <f t="shared" si="3"/>
        <v>0</v>
      </c>
      <c r="N50" s="70"/>
      <c r="O50" s="71"/>
      <c r="P50" s="71"/>
      <c r="Q50" s="71"/>
      <c r="R50" s="71"/>
      <c r="S50" s="70"/>
      <c r="T50" s="70"/>
      <c r="U50" s="70"/>
      <c r="V50" s="70"/>
      <c r="W50" s="70"/>
      <c r="X50" s="70"/>
      <c r="Y50" s="70"/>
    </row>
    <row r="51" spans="1:25">
      <c r="A51" s="70"/>
      <c r="B51" s="59"/>
      <c r="C51" s="72" t="str">
        <f t="shared" si="0"/>
        <v>INVENTARIS</v>
      </c>
      <c r="D51" s="59"/>
      <c r="E51" s="72">
        <f t="shared" si="1"/>
        <v>0</v>
      </c>
      <c r="F51" s="59"/>
      <c r="G51" s="59"/>
      <c r="H51" s="59"/>
      <c r="I51" s="253">
        <f t="shared" si="2"/>
        <v>0</v>
      </c>
      <c r="J51" s="59"/>
      <c r="K51" s="59"/>
      <c r="L51" s="59"/>
      <c r="M51" s="72">
        <f t="shared" si="3"/>
        <v>0</v>
      </c>
      <c r="N51" s="59"/>
      <c r="O51" s="73"/>
      <c r="P51" s="73"/>
      <c r="Q51" s="73"/>
      <c r="R51" s="71"/>
      <c r="S51" s="59"/>
      <c r="T51" s="59"/>
      <c r="U51" s="59"/>
      <c r="V51" s="59"/>
      <c r="W51" s="59"/>
      <c r="X51" s="59"/>
      <c r="Y51" s="59"/>
    </row>
    <row r="52" spans="1:25">
      <c r="A52" s="72"/>
      <c r="B52" s="63"/>
      <c r="C52" s="72" t="str">
        <f t="shared" si="0"/>
        <v>INRICHTINGEN</v>
      </c>
      <c r="D52" s="63"/>
      <c r="E52" s="72">
        <f t="shared" si="1"/>
        <v>0</v>
      </c>
      <c r="F52" s="63"/>
      <c r="G52" s="63"/>
      <c r="H52" s="63"/>
      <c r="I52" s="253">
        <f t="shared" si="2"/>
        <v>0</v>
      </c>
      <c r="J52" s="63"/>
      <c r="K52" s="63"/>
      <c r="L52" s="63"/>
      <c r="M52" s="72">
        <f t="shared" si="3"/>
        <v>0</v>
      </c>
      <c r="N52" s="63"/>
      <c r="O52" s="74"/>
      <c r="P52" s="74"/>
      <c r="Q52" s="74"/>
      <c r="R52" s="75"/>
      <c r="S52" s="63"/>
      <c r="T52" s="63"/>
      <c r="U52" s="63"/>
      <c r="V52" s="63"/>
      <c r="W52" s="63"/>
      <c r="X52" s="63"/>
      <c r="Y52" s="63"/>
    </row>
    <row r="53" spans="1:25">
      <c r="A53" s="72"/>
      <c r="B53" s="63"/>
      <c r="C53" s="72" t="str">
        <f t="shared" si="0"/>
        <v xml:space="preserve">VERVOERMIDDELEN </v>
      </c>
      <c r="D53" s="63"/>
      <c r="E53" s="72">
        <f t="shared" si="1"/>
        <v>0</v>
      </c>
      <c r="F53" s="63"/>
      <c r="G53" s="63"/>
      <c r="H53" s="63"/>
      <c r="I53" s="253">
        <f t="shared" si="2"/>
        <v>0</v>
      </c>
      <c r="J53" s="63"/>
      <c r="K53" s="63"/>
      <c r="L53" s="63"/>
      <c r="M53" s="72">
        <f t="shared" si="3"/>
        <v>0</v>
      </c>
      <c r="N53" s="63"/>
      <c r="O53" s="74"/>
      <c r="P53" s="74"/>
      <c r="Q53" s="74"/>
      <c r="R53" s="75"/>
      <c r="S53" s="63"/>
      <c r="T53" s="63"/>
      <c r="U53" s="63"/>
      <c r="V53" s="63"/>
      <c r="W53" s="63"/>
      <c r="X53" s="63"/>
      <c r="Y53" s="63"/>
    </row>
    <row r="54" spans="1:25">
      <c r="A54" s="72"/>
      <c r="B54" s="63"/>
      <c r="C54" s="72" t="str">
        <f t="shared" si="0"/>
        <v>GOODWILL</v>
      </c>
      <c r="D54" s="63"/>
      <c r="E54" s="72">
        <f t="shared" si="1"/>
        <v>0</v>
      </c>
      <c r="F54" s="63"/>
      <c r="G54" s="63"/>
      <c r="H54" s="63"/>
      <c r="I54" s="253">
        <f t="shared" si="2"/>
        <v>0</v>
      </c>
      <c r="J54" s="63"/>
      <c r="K54" s="63"/>
      <c r="L54" s="63"/>
      <c r="M54" s="72">
        <f t="shared" si="3"/>
        <v>0</v>
      </c>
      <c r="N54" s="63"/>
      <c r="O54" s="74"/>
      <c r="P54" s="74"/>
      <c r="Q54" s="74"/>
      <c r="R54" s="75"/>
      <c r="S54" s="63"/>
      <c r="T54" s="63"/>
      <c r="U54" s="63"/>
      <c r="V54" s="63"/>
      <c r="W54" s="63"/>
      <c r="X54" s="63"/>
      <c r="Y54" s="63"/>
    </row>
    <row r="55" spans="1:25">
      <c r="A55" s="72"/>
      <c r="B55" s="63"/>
      <c r="C55" s="72" t="str">
        <f t="shared" si="0"/>
        <v>AANLOOPKOSTEN</v>
      </c>
      <c r="D55" s="63"/>
      <c r="E55" s="72">
        <f t="shared" si="1"/>
        <v>0</v>
      </c>
      <c r="F55" s="63"/>
      <c r="G55" s="63"/>
      <c r="H55" s="63"/>
      <c r="I55" s="253">
        <f t="shared" si="2"/>
        <v>0</v>
      </c>
      <c r="J55" s="63"/>
      <c r="K55" s="63"/>
      <c r="L55" s="63"/>
      <c r="M55" s="72">
        <f t="shared" si="3"/>
        <v>0</v>
      </c>
      <c r="N55" s="63"/>
      <c r="O55" s="74"/>
      <c r="P55" s="74"/>
      <c r="Q55" s="74"/>
      <c r="R55" s="74"/>
      <c r="S55" s="63"/>
      <c r="T55" s="63"/>
      <c r="U55" s="63"/>
      <c r="V55" s="63"/>
      <c r="W55" s="63"/>
      <c r="X55" s="63"/>
      <c r="Y55" s="63"/>
    </row>
    <row r="56" spans="1:25">
      <c r="A56" s="72"/>
      <c r="B56" s="63"/>
      <c r="C56" s="72"/>
      <c r="D56" s="63"/>
      <c r="E56" s="72"/>
      <c r="F56" s="63"/>
      <c r="G56" s="63"/>
      <c r="H56" s="63"/>
      <c r="I56" s="253">
        <v>0</v>
      </c>
      <c r="J56" s="63"/>
      <c r="K56" s="63"/>
      <c r="L56" s="63"/>
      <c r="M56" s="72"/>
      <c r="N56" s="63"/>
      <c r="O56" s="74"/>
      <c r="P56" s="74"/>
      <c r="Q56" s="74"/>
      <c r="R56" s="74"/>
      <c r="S56" s="63"/>
      <c r="T56" s="63"/>
      <c r="U56" s="63"/>
      <c r="V56" s="63"/>
      <c r="W56" s="63"/>
      <c r="X56" s="63"/>
      <c r="Y56" s="63"/>
    </row>
    <row r="57" spans="1:25">
      <c r="A57" s="72"/>
      <c r="B57" s="63"/>
      <c r="C57" s="72"/>
      <c r="D57" s="63"/>
      <c r="E57" s="72"/>
      <c r="F57" s="63"/>
      <c r="G57" s="63"/>
      <c r="H57" s="63"/>
      <c r="I57" s="253">
        <v>0</v>
      </c>
      <c r="J57" s="63"/>
      <c r="K57" s="63"/>
      <c r="L57" s="63"/>
      <c r="M57" s="72"/>
      <c r="N57" s="63"/>
      <c r="O57" s="74"/>
      <c r="P57" s="74"/>
      <c r="Q57" s="74"/>
      <c r="R57" s="74"/>
      <c r="S57" s="63"/>
      <c r="T57" s="63"/>
      <c r="U57" s="63"/>
      <c r="V57" s="63"/>
      <c r="W57" s="63"/>
      <c r="X57" s="63"/>
      <c r="Y57" s="63"/>
    </row>
    <row r="58" spans="1:25">
      <c r="A58" s="72"/>
      <c r="B58" s="63"/>
      <c r="C58" s="72"/>
      <c r="D58" s="63"/>
      <c r="E58" s="72"/>
      <c r="F58" s="63"/>
      <c r="G58" s="63"/>
      <c r="H58" s="63"/>
      <c r="I58" s="253">
        <v>0</v>
      </c>
      <c r="J58" s="63"/>
      <c r="K58" s="63"/>
      <c r="L58" s="63"/>
      <c r="M58" s="72"/>
      <c r="N58" s="63"/>
      <c r="O58" s="74"/>
      <c r="P58" s="74"/>
      <c r="Q58" s="74"/>
      <c r="R58" s="74"/>
      <c r="S58" s="63"/>
      <c r="T58" s="63"/>
      <c r="U58" s="63"/>
      <c r="V58" s="63"/>
      <c r="W58" s="63"/>
      <c r="X58" s="63"/>
      <c r="Y58" s="63"/>
    </row>
    <row r="59" spans="1:25">
      <c r="A59" s="72"/>
      <c r="B59" s="63"/>
      <c r="C59" s="72"/>
      <c r="D59" s="63"/>
      <c r="E59" s="72"/>
      <c r="F59" s="63"/>
      <c r="G59" s="63"/>
      <c r="H59" s="63"/>
      <c r="I59" s="253">
        <v>0</v>
      </c>
      <c r="J59" s="63"/>
      <c r="K59" s="63"/>
      <c r="L59" s="63"/>
      <c r="M59" s="72"/>
      <c r="N59" s="63"/>
      <c r="O59" s="74"/>
      <c r="P59" s="74"/>
      <c r="Q59" s="74"/>
      <c r="R59" s="74"/>
      <c r="S59" s="63"/>
      <c r="T59" s="63"/>
      <c r="U59" s="63"/>
      <c r="V59" s="63"/>
      <c r="W59" s="63"/>
      <c r="X59" s="63"/>
      <c r="Y59" s="63"/>
    </row>
    <row r="60" spans="1:25">
      <c r="A60" s="72"/>
      <c r="B60" s="63"/>
      <c r="C60" s="7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74"/>
      <c r="P60" s="74"/>
      <c r="Q60" s="74"/>
      <c r="R60" s="74"/>
      <c r="S60" s="63"/>
      <c r="T60" s="63"/>
      <c r="U60" s="63"/>
      <c r="V60" s="63"/>
      <c r="W60" s="63"/>
      <c r="X60" s="63"/>
      <c r="Y60" s="63"/>
    </row>
    <row r="61" spans="1:25">
      <c r="A61" s="72"/>
      <c r="B61" s="63"/>
      <c r="C61" s="72"/>
      <c r="D61" s="63"/>
      <c r="E61" s="63"/>
      <c r="F61" s="63"/>
      <c r="G61" s="63"/>
      <c r="H61" s="63"/>
      <c r="I61" s="63">
        <f>SUM(I49:I59)</f>
        <v>0</v>
      </c>
      <c r="J61" s="63"/>
      <c r="K61" s="63"/>
      <c r="L61" s="63"/>
      <c r="M61" s="63">
        <f>IF(I61=0,0,I61+(IF(I22=0,0,I22/I24)))</f>
        <v>0</v>
      </c>
      <c r="N61" s="63"/>
      <c r="O61" s="74"/>
      <c r="P61" s="74"/>
      <c r="Q61" s="74"/>
      <c r="R61" s="74"/>
      <c r="S61" s="63"/>
      <c r="T61" s="63"/>
      <c r="U61" s="63"/>
      <c r="V61" s="63"/>
      <c r="W61" s="63"/>
      <c r="X61" s="63"/>
      <c r="Y61" s="63"/>
    </row>
    <row r="62" spans="1:25">
      <c r="A62" s="72"/>
      <c r="B62" s="63"/>
      <c r="C62" s="7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74"/>
      <c r="P62" s="74"/>
      <c r="Q62" s="74"/>
      <c r="R62" s="74"/>
      <c r="S62" s="63"/>
      <c r="T62" s="63"/>
      <c r="U62" s="63"/>
      <c r="V62" s="63"/>
      <c r="W62" s="63"/>
      <c r="X62" s="63"/>
      <c r="Y62" s="63"/>
    </row>
    <row r="63" spans="1:25">
      <c r="A63" s="72"/>
      <c r="B63" s="63"/>
      <c r="C63" s="72">
        <f>C20</f>
        <v>0</v>
      </c>
      <c r="D63" s="63"/>
      <c r="E63" s="63"/>
      <c r="F63" s="63"/>
      <c r="G63" s="63"/>
      <c r="H63" s="63"/>
      <c r="I63" s="63"/>
      <c r="J63" s="63"/>
      <c r="K63" s="63"/>
      <c r="L63" s="63"/>
      <c r="M63" s="63">
        <f>IF(I61=0,0,I61+(M61-I61)+(IF(M22=0,0,M22/M24)))</f>
        <v>0</v>
      </c>
      <c r="N63" s="63"/>
      <c r="O63" s="74"/>
      <c r="P63" s="74"/>
      <c r="Q63" s="74"/>
      <c r="R63" s="74"/>
      <c r="S63" s="63"/>
      <c r="T63" s="63"/>
      <c r="U63" s="63"/>
      <c r="V63" s="63"/>
      <c r="W63" s="63"/>
      <c r="X63" s="63"/>
      <c r="Y63" s="63"/>
    </row>
    <row r="64" spans="1:25">
      <c r="A64" s="7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74"/>
      <c r="P64" s="74"/>
      <c r="Q64" s="74"/>
      <c r="R64" s="74"/>
      <c r="S64" s="63"/>
      <c r="T64" s="63"/>
      <c r="U64" s="63"/>
      <c r="V64" s="63"/>
      <c r="W64" s="63"/>
      <c r="X64" s="63"/>
      <c r="Y64" s="63"/>
    </row>
    <row r="65" spans="1:25">
      <c r="A65" s="7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74"/>
      <c r="P65" s="74"/>
      <c r="Q65" s="74"/>
      <c r="R65" s="74"/>
      <c r="S65" s="63"/>
      <c r="T65" s="63"/>
      <c r="U65" s="63"/>
      <c r="V65" s="63"/>
      <c r="W65" s="63"/>
      <c r="X65" s="63"/>
      <c r="Y65" s="63"/>
    </row>
    <row r="66" spans="1:25">
      <c r="A66" s="7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74"/>
      <c r="P66" s="74"/>
      <c r="Q66" s="74"/>
      <c r="R66" s="74"/>
      <c r="S66" s="63"/>
      <c r="T66" s="63"/>
      <c r="U66" s="63"/>
      <c r="V66" s="63"/>
      <c r="W66" s="63"/>
      <c r="X66" s="63"/>
      <c r="Y66" s="63"/>
    </row>
    <row r="67" spans="1:25">
      <c r="A67" s="7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74"/>
      <c r="P67" s="74"/>
      <c r="Q67" s="74"/>
      <c r="R67" s="74"/>
      <c r="S67" s="63"/>
      <c r="T67" s="63"/>
      <c r="U67" s="63"/>
      <c r="V67" s="63"/>
      <c r="W67" s="63"/>
      <c r="X67" s="63"/>
      <c r="Y67" s="63"/>
    </row>
    <row r="68" spans="1:25">
      <c r="A68" s="7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74"/>
      <c r="P68" s="74"/>
      <c r="Q68" s="74"/>
      <c r="R68" s="74"/>
      <c r="S68" s="63"/>
      <c r="T68" s="63"/>
      <c r="U68" s="63"/>
      <c r="V68" s="63"/>
      <c r="W68" s="63"/>
      <c r="X68" s="63"/>
      <c r="Y68" s="63"/>
    </row>
    <row r="69" spans="1:25">
      <c r="A69" s="7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74"/>
      <c r="P69" s="74"/>
      <c r="Q69" s="74"/>
      <c r="R69" s="74"/>
      <c r="S69" s="63"/>
      <c r="T69" s="63"/>
      <c r="U69" s="63"/>
      <c r="V69" s="63"/>
      <c r="W69" s="63"/>
      <c r="X69" s="63"/>
      <c r="Y69" s="63"/>
    </row>
    <row r="70" spans="1:25">
      <c r="A70" s="7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74"/>
      <c r="P70" s="74"/>
      <c r="Q70" s="74"/>
      <c r="R70" s="74"/>
      <c r="S70" s="63"/>
      <c r="T70" s="63"/>
      <c r="U70" s="63"/>
      <c r="V70" s="63"/>
      <c r="W70" s="63"/>
      <c r="X70" s="63"/>
      <c r="Y70" s="63"/>
    </row>
    <row r="71" spans="1:25">
      <c r="A71" s="7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74"/>
      <c r="P71" s="74"/>
      <c r="Q71" s="74"/>
      <c r="R71" s="74"/>
      <c r="S71" s="63"/>
      <c r="T71" s="63"/>
      <c r="U71" s="63"/>
      <c r="V71" s="63"/>
      <c r="W71" s="63"/>
      <c r="X71" s="63"/>
      <c r="Y71" s="63"/>
    </row>
    <row r="72" spans="1:25">
      <c r="A72" s="7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74"/>
      <c r="P72" s="74"/>
      <c r="Q72" s="74"/>
      <c r="R72" s="74"/>
      <c r="S72" s="63"/>
      <c r="T72" s="63"/>
      <c r="U72" s="63"/>
      <c r="V72" s="63"/>
      <c r="W72" s="63"/>
      <c r="X72" s="63"/>
      <c r="Y72" s="63"/>
    </row>
    <row r="73" spans="1:25">
      <c r="A73" s="7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4"/>
      <c r="P73" s="74"/>
      <c r="Q73" s="74"/>
      <c r="R73" s="74"/>
      <c r="S73" s="63"/>
      <c r="T73" s="63"/>
      <c r="U73" s="63"/>
      <c r="V73" s="63"/>
      <c r="W73" s="63"/>
      <c r="X73" s="63"/>
      <c r="Y73" s="63"/>
    </row>
    <row r="74" spans="1:25">
      <c r="A74" s="7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4"/>
      <c r="P74" s="74"/>
      <c r="Q74" s="74"/>
      <c r="R74" s="63"/>
      <c r="S74" s="63"/>
      <c r="T74" s="63"/>
      <c r="U74" s="63"/>
      <c r="V74" s="63"/>
      <c r="W74" s="63"/>
      <c r="X74" s="63"/>
      <c r="Y74" s="63"/>
    </row>
    <row r="75" spans="1:25">
      <c r="A75" s="7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4"/>
      <c r="P75" s="74"/>
      <c r="Q75" s="74"/>
      <c r="R75" s="63"/>
      <c r="S75" s="63"/>
      <c r="T75" s="63"/>
      <c r="U75" s="63"/>
      <c r="V75" s="63"/>
      <c r="W75" s="63"/>
      <c r="X75" s="63"/>
      <c r="Y75" s="63"/>
    </row>
    <row r="76" spans="1:25">
      <c r="A76" s="7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74"/>
      <c r="P76" s="74"/>
      <c r="Q76" s="74"/>
      <c r="R76" s="63"/>
      <c r="S76" s="63"/>
      <c r="T76" s="63"/>
      <c r="U76" s="63"/>
      <c r="V76" s="63"/>
      <c r="W76" s="63"/>
      <c r="X76" s="63"/>
      <c r="Y76" s="63"/>
    </row>
    <row r="77" spans="1:25">
      <c r="A77" s="7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74"/>
      <c r="P77" s="74"/>
      <c r="Q77" s="74"/>
      <c r="R77" s="63"/>
      <c r="S77" s="63"/>
      <c r="T77" s="63"/>
      <c r="U77" s="63"/>
      <c r="V77" s="63"/>
      <c r="W77" s="63"/>
      <c r="X77" s="63"/>
      <c r="Y77" s="63"/>
    </row>
    <row r="78" spans="1:25">
      <c r="A78" s="7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4"/>
      <c r="P78" s="74"/>
      <c r="Q78" s="74"/>
      <c r="R78" s="63"/>
      <c r="S78" s="63"/>
      <c r="T78" s="63"/>
      <c r="U78" s="63"/>
      <c r="V78" s="63"/>
      <c r="W78" s="63"/>
      <c r="X78" s="63"/>
      <c r="Y78" s="63"/>
    </row>
    <row r="79" spans="1:25">
      <c r="A79" s="7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4"/>
      <c r="P79" s="74"/>
      <c r="Q79" s="74"/>
      <c r="R79" s="63"/>
      <c r="S79" s="63"/>
      <c r="T79" s="63"/>
      <c r="U79" s="63"/>
      <c r="V79" s="63"/>
      <c r="W79" s="63"/>
      <c r="X79" s="63"/>
      <c r="Y79" s="63"/>
    </row>
    <row r="80" spans="1:25">
      <c r="A80" s="7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4"/>
      <c r="P80" s="74"/>
      <c r="Q80" s="74"/>
      <c r="R80" s="63"/>
      <c r="S80" s="63"/>
      <c r="T80" s="63"/>
      <c r="U80" s="63"/>
      <c r="V80" s="63"/>
      <c r="W80" s="63"/>
      <c r="X80" s="63"/>
      <c r="Y80" s="63"/>
    </row>
    <row r="81" spans="1:25">
      <c r="A81" s="7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4"/>
      <c r="P81" s="74"/>
      <c r="Q81" s="74"/>
      <c r="R81" s="63"/>
      <c r="S81" s="63"/>
      <c r="T81" s="63"/>
      <c r="U81" s="63"/>
      <c r="V81" s="63"/>
      <c r="W81" s="63"/>
      <c r="X81" s="63"/>
      <c r="Y81" s="63"/>
    </row>
    <row r="82" spans="1:25">
      <c r="A82" s="7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4"/>
      <c r="P82" s="74"/>
      <c r="Q82" s="74"/>
      <c r="R82" s="63"/>
      <c r="S82" s="63"/>
      <c r="T82" s="63"/>
      <c r="U82" s="63"/>
      <c r="V82" s="63"/>
      <c r="W82" s="63"/>
      <c r="X82" s="63"/>
      <c r="Y82" s="63"/>
    </row>
    <row r="83" spans="1:25">
      <c r="A83" s="7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4"/>
      <c r="P83" s="74"/>
      <c r="Q83" s="74"/>
      <c r="R83" s="63"/>
      <c r="S83" s="63"/>
      <c r="T83" s="63"/>
      <c r="U83" s="63"/>
      <c r="V83" s="63"/>
      <c r="W83" s="63"/>
      <c r="X83" s="63"/>
      <c r="Y83" s="63"/>
    </row>
    <row r="84" spans="1:25">
      <c r="A84" s="7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4"/>
      <c r="P84" s="74"/>
      <c r="Q84" s="74"/>
      <c r="R84" s="63"/>
      <c r="S84" s="63"/>
      <c r="T84" s="63"/>
      <c r="U84" s="63"/>
      <c r="V84" s="63"/>
      <c r="W84" s="63"/>
      <c r="X84" s="63"/>
      <c r="Y84" s="63"/>
    </row>
    <row r="85" spans="1:25">
      <c r="A85" s="7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4"/>
      <c r="P85" s="74"/>
      <c r="Q85" s="74"/>
      <c r="R85" s="63"/>
      <c r="S85" s="63"/>
      <c r="T85" s="63"/>
      <c r="U85" s="63"/>
      <c r="V85" s="63"/>
      <c r="W85" s="63"/>
      <c r="X85" s="63"/>
      <c r="Y85" s="63"/>
    </row>
    <row r="86" spans="1:25">
      <c r="A86" s="7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4"/>
      <c r="P86" s="74"/>
      <c r="Q86" s="74"/>
      <c r="R86" s="63"/>
      <c r="S86" s="63"/>
      <c r="T86" s="63"/>
      <c r="U86" s="63"/>
      <c r="V86" s="63"/>
      <c r="W86" s="63"/>
      <c r="X86" s="63"/>
      <c r="Y86" s="63"/>
    </row>
    <row r="87" spans="1:25">
      <c r="A87" s="7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4"/>
      <c r="P87" s="74"/>
      <c r="Q87" s="74"/>
      <c r="R87" s="63"/>
      <c r="S87" s="63"/>
      <c r="T87" s="63"/>
      <c r="U87" s="63"/>
      <c r="V87" s="63"/>
      <c r="W87" s="63"/>
      <c r="X87" s="63"/>
      <c r="Y87" s="63"/>
    </row>
    <row r="88" spans="1:25">
      <c r="A88" s="7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4"/>
      <c r="P88" s="74"/>
      <c r="Q88" s="74"/>
      <c r="R88" s="63"/>
      <c r="S88" s="63"/>
      <c r="T88" s="63"/>
      <c r="U88" s="63"/>
      <c r="V88" s="63"/>
      <c r="W88" s="63"/>
      <c r="X88" s="63"/>
      <c r="Y88" s="63"/>
    </row>
    <row r="89" spans="1:25">
      <c r="A89" s="7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4"/>
      <c r="P89" s="74"/>
      <c r="Q89" s="74"/>
      <c r="R89" s="63"/>
      <c r="S89" s="63"/>
      <c r="T89" s="63"/>
      <c r="U89" s="63"/>
      <c r="V89" s="63"/>
      <c r="W89" s="63"/>
      <c r="X89" s="63"/>
      <c r="Y89" s="63"/>
    </row>
    <row r="90" spans="1:25">
      <c r="A90" s="7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4"/>
      <c r="P90" s="74"/>
      <c r="Q90" s="74"/>
      <c r="R90" s="63"/>
      <c r="S90" s="63"/>
      <c r="T90" s="63"/>
      <c r="U90" s="63"/>
      <c r="V90" s="63"/>
      <c r="W90" s="63"/>
      <c r="X90" s="63"/>
      <c r="Y90" s="63"/>
    </row>
    <row r="91" spans="1:25">
      <c r="A91" s="7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4"/>
      <c r="P91" s="74"/>
      <c r="Q91" s="74"/>
      <c r="R91" s="63"/>
      <c r="S91" s="63"/>
      <c r="T91" s="63"/>
      <c r="U91" s="63"/>
      <c r="V91" s="63"/>
      <c r="W91" s="63"/>
      <c r="X91" s="63"/>
      <c r="Y91" s="63"/>
    </row>
    <row r="92" spans="1:25">
      <c r="A92" s="7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74"/>
      <c r="P92" s="74"/>
      <c r="Q92" s="74"/>
      <c r="R92" s="63"/>
      <c r="S92" s="63"/>
      <c r="T92" s="63"/>
      <c r="U92" s="63"/>
      <c r="V92" s="63"/>
      <c r="W92" s="63"/>
      <c r="X92" s="63"/>
      <c r="Y92" s="63"/>
    </row>
    <row r="93" spans="1:25">
      <c r="A93" s="7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74"/>
      <c r="P93" s="74"/>
      <c r="Q93" s="74"/>
      <c r="R93" s="63"/>
      <c r="S93" s="63"/>
      <c r="T93" s="63"/>
      <c r="U93" s="63"/>
      <c r="V93" s="63"/>
      <c r="W93" s="63"/>
      <c r="X93" s="63"/>
      <c r="Y93" s="63"/>
    </row>
    <row r="94" spans="1:25">
      <c r="A94" s="7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74"/>
      <c r="P94" s="74"/>
      <c r="Q94" s="74"/>
      <c r="R94" s="63"/>
      <c r="S94" s="63"/>
      <c r="T94" s="63"/>
      <c r="U94" s="63"/>
      <c r="V94" s="63"/>
      <c r="W94" s="63"/>
      <c r="X94" s="63"/>
      <c r="Y94" s="63"/>
    </row>
    <row r="95" spans="1:25">
      <c r="A95" s="7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74"/>
      <c r="P95" s="74"/>
      <c r="Q95" s="74"/>
      <c r="R95" s="63"/>
      <c r="S95" s="63"/>
      <c r="T95" s="63"/>
      <c r="U95" s="63"/>
      <c r="V95" s="63"/>
      <c r="W95" s="63"/>
      <c r="X95" s="63"/>
      <c r="Y95" s="63"/>
    </row>
    <row r="96" spans="1:25">
      <c r="A96" s="7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74"/>
      <c r="P96" s="74"/>
      <c r="Q96" s="74"/>
      <c r="R96" s="63"/>
      <c r="S96" s="63"/>
      <c r="T96" s="63"/>
      <c r="U96" s="63"/>
      <c r="V96" s="63"/>
      <c r="W96" s="63"/>
      <c r="X96" s="63"/>
      <c r="Y96" s="63"/>
    </row>
    <row r="97" spans="1:25">
      <c r="A97" s="7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74"/>
      <c r="P97" s="74"/>
      <c r="Q97" s="74"/>
      <c r="R97" s="63"/>
      <c r="S97" s="63"/>
      <c r="T97" s="63"/>
      <c r="U97" s="63"/>
      <c r="V97" s="63"/>
      <c r="W97" s="63"/>
      <c r="X97" s="63"/>
      <c r="Y97" s="63"/>
    </row>
    <row r="98" spans="1:25">
      <c r="A98" s="7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74"/>
      <c r="P98" s="74"/>
      <c r="Q98" s="74"/>
      <c r="R98" s="63"/>
      <c r="S98" s="63"/>
      <c r="T98" s="63"/>
      <c r="U98" s="63"/>
      <c r="V98" s="63"/>
      <c r="W98" s="63"/>
      <c r="X98" s="63"/>
      <c r="Y98" s="63"/>
    </row>
    <row r="99" spans="1:25">
      <c r="A99" s="7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74"/>
      <c r="P99" s="74"/>
      <c r="Q99" s="74"/>
      <c r="R99" s="63"/>
      <c r="S99" s="63"/>
      <c r="T99" s="63"/>
      <c r="U99" s="63"/>
      <c r="V99" s="63"/>
      <c r="W99" s="63"/>
      <c r="X99" s="63"/>
      <c r="Y99" s="63"/>
    </row>
    <row r="100" spans="1:25">
      <c r="A100" s="7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74"/>
      <c r="P100" s="74"/>
      <c r="Q100" s="74"/>
      <c r="R100" s="63"/>
      <c r="S100" s="63"/>
      <c r="T100" s="63"/>
      <c r="U100" s="63"/>
      <c r="V100" s="63"/>
      <c r="W100" s="63"/>
      <c r="X100" s="63"/>
      <c r="Y100" s="63"/>
    </row>
    <row r="101" spans="1:25">
      <c r="A101" s="7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74"/>
      <c r="P101" s="74"/>
      <c r="Q101" s="74"/>
      <c r="R101" s="63"/>
      <c r="S101" s="63"/>
      <c r="T101" s="63"/>
      <c r="U101" s="63"/>
      <c r="V101" s="63"/>
      <c r="W101" s="63"/>
      <c r="X101" s="63"/>
      <c r="Y101" s="63"/>
    </row>
    <row r="102" spans="1:25">
      <c r="A102" s="7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74"/>
      <c r="P102" s="74"/>
      <c r="Q102" s="74"/>
      <c r="R102" s="63"/>
      <c r="S102" s="63"/>
      <c r="T102" s="63"/>
      <c r="U102" s="63"/>
      <c r="V102" s="63"/>
      <c r="W102" s="63"/>
      <c r="X102" s="63"/>
      <c r="Y102" s="63"/>
    </row>
    <row r="103" spans="1:25">
      <c r="A103" s="7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74"/>
      <c r="P103" s="74"/>
      <c r="Q103" s="74"/>
      <c r="R103" s="63"/>
      <c r="S103" s="63"/>
      <c r="T103" s="63"/>
      <c r="U103" s="63"/>
      <c r="V103" s="63"/>
      <c r="W103" s="63"/>
      <c r="X103" s="63"/>
      <c r="Y103" s="63"/>
    </row>
    <row r="104" spans="1:25">
      <c r="A104" s="7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74"/>
      <c r="P104" s="74"/>
      <c r="Q104" s="74"/>
      <c r="R104" s="63"/>
      <c r="S104" s="63"/>
      <c r="T104" s="63"/>
      <c r="U104" s="63"/>
      <c r="V104" s="63"/>
      <c r="W104" s="63"/>
      <c r="X104" s="63"/>
      <c r="Y104" s="63"/>
    </row>
    <row r="105" spans="1:25">
      <c r="A105" s="7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74"/>
      <c r="P105" s="74"/>
      <c r="Q105" s="74"/>
      <c r="R105" s="63"/>
      <c r="S105" s="63"/>
      <c r="T105" s="63"/>
      <c r="U105" s="63"/>
      <c r="V105" s="63"/>
      <c r="W105" s="63"/>
      <c r="X105" s="63"/>
      <c r="Y105" s="63"/>
    </row>
    <row r="106" spans="1:25">
      <c r="A106" s="7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74"/>
      <c r="P106" s="74"/>
      <c r="Q106" s="74"/>
      <c r="R106" s="63"/>
      <c r="S106" s="63"/>
      <c r="T106" s="63"/>
      <c r="U106" s="63"/>
      <c r="V106" s="63"/>
      <c r="W106" s="63"/>
      <c r="X106" s="63"/>
      <c r="Y106" s="63"/>
    </row>
    <row r="107" spans="1:25">
      <c r="A107" s="7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74"/>
      <c r="P107" s="74"/>
      <c r="Q107" s="74"/>
      <c r="R107" s="63"/>
      <c r="S107" s="63"/>
      <c r="T107" s="63"/>
      <c r="U107" s="63"/>
      <c r="V107" s="63"/>
      <c r="W107" s="63"/>
      <c r="X107" s="63"/>
      <c r="Y107" s="63"/>
    </row>
    <row r="108" spans="1:25">
      <c r="A108" s="7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74"/>
      <c r="P108" s="74"/>
      <c r="Q108" s="74"/>
      <c r="R108" s="63"/>
      <c r="S108" s="63"/>
      <c r="T108" s="63"/>
      <c r="U108" s="63"/>
      <c r="V108" s="63"/>
      <c r="W108" s="63"/>
      <c r="X108" s="63"/>
      <c r="Y108" s="63"/>
    </row>
    <row r="109" spans="1:25">
      <c r="A109" s="7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74"/>
      <c r="P109" s="74"/>
      <c r="Q109" s="74"/>
      <c r="R109" s="63"/>
      <c r="S109" s="63"/>
      <c r="T109" s="63"/>
      <c r="U109" s="63"/>
      <c r="V109" s="63"/>
      <c r="W109" s="63"/>
      <c r="X109" s="63"/>
      <c r="Y109" s="63"/>
    </row>
    <row r="110" spans="1:25">
      <c r="A110" s="7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74"/>
      <c r="P110" s="74"/>
      <c r="Q110" s="74"/>
      <c r="R110" s="63"/>
      <c r="S110" s="63"/>
      <c r="T110" s="63"/>
      <c r="U110" s="63"/>
      <c r="V110" s="63"/>
      <c r="W110" s="63"/>
      <c r="X110" s="63"/>
      <c r="Y110" s="63"/>
    </row>
    <row r="111" spans="1:25">
      <c r="A111" s="7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74"/>
      <c r="P111" s="74"/>
      <c r="Q111" s="74"/>
      <c r="R111" s="63"/>
      <c r="S111" s="63"/>
      <c r="T111" s="63"/>
      <c r="U111" s="63"/>
      <c r="V111" s="63"/>
      <c r="W111" s="63"/>
      <c r="X111" s="63"/>
      <c r="Y111" s="63"/>
    </row>
    <row r="112" spans="1:25">
      <c r="A112" s="7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74"/>
      <c r="P112" s="74"/>
      <c r="Q112" s="74"/>
      <c r="R112" s="63"/>
      <c r="S112" s="63"/>
      <c r="T112" s="63"/>
      <c r="U112" s="63"/>
      <c r="V112" s="63"/>
      <c r="W112" s="63"/>
      <c r="X112" s="63"/>
      <c r="Y112" s="63"/>
    </row>
    <row r="113" spans="1:25">
      <c r="A113" s="7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74"/>
      <c r="P113" s="74"/>
      <c r="Q113" s="74"/>
      <c r="R113" s="63"/>
      <c r="S113" s="63"/>
      <c r="T113" s="63"/>
      <c r="U113" s="63"/>
      <c r="V113" s="63"/>
      <c r="W113" s="63"/>
      <c r="X113" s="63"/>
      <c r="Y113" s="63"/>
    </row>
    <row r="114" spans="1:25">
      <c r="A114" s="7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74"/>
      <c r="P114" s="74"/>
      <c r="Q114" s="74"/>
      <c r="R114" s="63"/>
      <c r="S114" s="63"/>
      <c r="T114" s="63"/>
      <c r="U114" s="63"/>
      <c r="V114" s="63"/>
      <c r="W114" s="63"/>
      <c r="X114" s="63"/>
      <c r="Y114" s="63"/>
    </row>
    <row r="115" spans="1:25">
      <c r="A115" s="7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74"/>
      <c r="P115" s="74"/>
      <c r="Q115" s="74"/>
      <c r="R115" s="63"/>
      <c r="S115" s="63"/>
      <c r="T115" s="63"/>
      <c r="U115" s="63"/>
      <c r="V115" s="63"/>
      <c r="W115" s="63"/>
      <c r="X115" s="63"/>
      <c r="Y115" s="63"/>
    </row>
    <row r="116" spans="1:25">
      <c r="A116" s="7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74"/>
      <c r="P116" s="74"/>
      <c r="Q116" s="74"/>
      <c r="R116" s="63"/>
      <c r="S116" s="63"/>
      <c r="T116" s="63"/>
      <c r="U116" s="63"/>
      <c r="V116" s="63"/>
      <c r="W116" s="63"/>
      <c r="X116" s="63"/>
      <c r="Y116" s="63"/>
    </row>
    <row r="117" spans="1:25">
      <c r="A117" s="7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74"/>
      <c r="P117" s="74"/>
      <c r="Q117" s="74"/>
      <c r="R117" s="63"/>
      <c r="S117" s="63"/>
      <c r="T117" s="63"/>
      <c r="U117" s="63"/>
      <c r="V117" s="63"/>
      <c r="W117" s="63"/>
      <c r="X117" s="63"/>
      <c r="Y117" s="63"/>
    </row>
    <row r="118" spans="1:25">
      <c r="A118" s="7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74"/>
      <c r="P118" s="74"/>
      <c r="Q118" s="74"/>
      <c r="R118" s="63"/>
      <c r="S118" s="63"/>
      <c r="T118" s="63"/>
      <c r="U118" s="63"/>
      <c r="V118" s="63"/>
      <c r="W118" s="63"/>
      <c r="X118" s="63"/>
      <c r="Y118" s="63"/>
    </row>
    <row r="119" spans="1:25">
      <c r="A119" s="7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74"/>
      <c r="P119" s="74"/>
      <c r="Q119" s="74"/>
      <c r="R119" s="63"/>
      <c r="S119" s="63"/>
      <c r="T119" s="63"/>
      <c r="U119" s="63"/>
      <c r="V119" s="63"/>
      <c r="W119" s="63"/>
      <c r="X119" s="63"/>
      <c r="Y119" s="63"/>
    </row>
    <row r="120" spans="1:25">
      <c r="A120" s="7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74"/>
      <c r="P120" s="74"/>
      <c r="Q120" s="74"/>
      <c r="R120" s="63"/>
      <c r="S120" s="63"/>
      <c r="T120" s="63"/>
      <c r="U120" s="63"/>
      <c r="V120" s="63"/>
      <c r="W120" s="63"/>
      <c r="X120" s="63"/>
      <c r="Y120" s="63"/>
    </row>
    <row r="121" spans="1:25">
      <c r="A121" s="7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74"/>
      <c r="P121" s="74"/>
      <c r="Q121" s="74"/>
      <c r="R121" s="63"/>
      <c r="S121" s="63"/>
      <c r="T121" s="63"/>
      <c r="U121" s="63"/>
      <c r="V121" s="63"/>
      <c r="W121" s="63"/>
      <c r="X121" s="63"/>
      <c r="Y121" s="63"/>
    </row>
    <row r="122" spans="1:25">
      <c r="A122" s="7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74"/>
      <c r="P122" s="74"/>
      <c r="Q122" s="74"/>
      <c r="R122" s="63"/>
      <c r="S122" s="63"/>
      <c r="T122" s="63"/>
      <c r="U122" s="63"/>
      <c r="V122" s="63"/>
      <c r="W122" s="63"/>
      <c r="X122" s="63"/>
      <c r="Y122" s="63"/>
    </row>
    <row r="123" spans="1:25">
      <c r="A123" s="7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74"/>
      <c r="P123" s="74"/>
      <c r="Q123" s="74"/>
      <c r="R123" s="63"/>
      <c r="S123" s="63"/>
      <c r="T123" s="63"/>
      <c r="U123" s="63"/>
      <c r="V123" s="63"/>
      <c r="W123" s="63"/>
      <c r="X123" s="63"/>
      <c r="Y123" s="63"/>
    </row>
    <row r="124" spans="1:25">
      <c r="A124" s="7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74"/>
      <c r="P124" s="74"/>
      <c r="Q124" s="74"/>
      <c r="R124" s="63"/>
      <c r="S124" s="63"/>
      <c r="T124" s="63"/>
      <c r="U124" s="63"/>
      <c r="V124" s="63"/>
      <c r="W124" s="63"/>
      <c r="X124" s="63"/>
      <c r="Y124" s="63"/>
    </row>
    <row r="125" spans="1:25">
      <c r="A125" s="7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74"/>
      <c r="P125" s="74"/>
      <c r="Q125" s="74"/>
      <c r="R125" s="63"/>
      <c r="S125" s="63"/>
      <c r="T125" s="63"/>
      <c r="U125" s="63"/>
      <c r="V125" s="63"/>
      <c r="W125" s="63"/>
      <c r="X125" s="63"/>
      <c r="Y125" s="63"/>
    </row>
    <row r="126" spans="1:25">
      <c r="A126" s="7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74"/>
      <c r="P126" s="74"/>
      <c r="Q126" s="74"/>
      <c r="R126" s="63"/>
      <c r="S126" s="63"/>
      <c r="T126" s="63"/>
      <c r="U126" s="63"/>
      <c r="V126" s="63"/>
      <c r="W126" s="63"/>
      <c r="X126" s="63"/>
      <c r="Y126" s="63"/>
    </row>
    <row r="127" spans="1:25">
      <c r="A127" s="7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74"/>
      <c r="P127" s="74"/>
      <c r="Q127" s="74"/>
      <c r="R127" s="63"/>
      <c r="S127" s="63"/>
      <c r="T127" s="63"/>
      <c r="U127" s="63"/>
      <c r="V127" s="63"/>
      <c r="W127" s="63"/>
      <c r="X127" s="63"/>
      <c r="Y127" s="63"/>
    </row>
    <row r="128" spans="1:25">
      <c r="A128" s="7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74"/>
      <c r="P128" s="74"/>
      <c r="Q128" s="74"/>
      <c r="R128" s="63"/>
      <c r="S128" s="63"/>
      <c r="T128" s="63"/>
      <c r="U128" s="63"/>
      <c r="V128" s="63"/>
      <c r="W128" s="63"/>
      <c r="X128" s="63"/>
      <c r="Y128" s="63"/>
    </row>
    <row r="129" spans="1:25">
      <c r="A129" s="7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74"/>
      <c r="P129" s="74"/>
      <c r="Q129" s="74"/>
      <c r="R129" s="63"/>
      <c r="S129" s="63"/>
      <c r="T129" s="63"/>
      <c r="U129" s="63"/>
      <c r="V129" s="63"/>
      <c r="W129" s="63"/>
      <c r="X129" s="63"/>
      <c r="Y129" s="63"/>
    </row>
    <row r="130" spans="1:25">
      <c r="A130" s="7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74"/>
      <c r="P130" s="74"/>
      <c r="Q130" s="74"/>
      <c r="R130" s="63"/>
      <c r="S130" s="63"/>
      <c r="T130" s="63"/>
      <c r="U130" s="63"/>
      <c r="V130" s="63"/>
      <c r="W130" s="63"/>
      <c r="X130" s="63"/>
      <c r="Y130" s="63"/>
    </row>
    <row r="131" spans="1:25">
      <c r="A131" s="7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74"/>
      <c r="P131" s="74"/>
      <c r="Q131" s="74"/>
      <c r="R131" s="63"/>
      <c r="S131" s="63"/>
      <c r="T131" s="63"/>
      <c r="U131" s="63"/>
      <c r="V131" s="63"/>
      <c r="W131" s="63"/>
      <c r="X131" s="63"/>
      <c r="Y131" s="63"/>
    </row>
    <row r="132" spans="1:25">
      <c r="A132" s="7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74"/>
      <c r="P132" s="74"/>
      <c r="Q132" s="74"/>
      <c r="R132" s="63"/>
      <c r="S132" s="63"/>
      <c r="T132" s="63"/>
      <c r="U132" s="63"/>
      <c r="V132" s="63"/>
      <c r="W132" s="63"/>
      <c r="X132" s="63"/>
      <c r="Y132" s="63"/>
    </row>
    <row r="133" spans="1:25">
      <c r="A133" s="7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74"/>
      <c r="P133" s="74"/>
      <c r="Q133" s="74"/>
      <c r="R133" s="63"/>
      <c r="S133" s="63"/>
      <c r="T133" s="63"/>
      <c r="U133" s="63"/>
      <c r="V133" s="63"/>
      <c r="W133" s="63"/>
      <c r="X133" s="63"/>
      <c r="Y133" s="63"/>
    </row>
    <row r="134" spans="1:25">
      <c r="A134" s="72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74"/>
      <c r="P134" s="74"/>
      <c r="Q134" s="74"/>
      <c r="R134" s="63"/>
      <c r="S134" s="63"/>
      <c r="T134" s="63"/>
      <c r="U134" s="63"/>
      <c r="V134" s="63"/>
      <c r="W134" s="63"/>
      <c r="X134" s="63"/>
      <c r="Y134" s="63"/>
    </row>
    <row r="135" spans="1:25">
      <c r="A135" s="7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74"/>
      <c r="P135" s="74"/>
      <c r="Q135" s="74"/>
      <c r="R135" s="63"/>
      <c r="S135" s="63"/>
      <c r="T135" s="63"/>
      <c r="U135" s="63"/>
      <c r="V135" s="63"/>
      <c r="W135" s="63"/>
      <c r="X135" s="63"/>
      <c r="Y135" s="63"/>
    </row>
    <row r="136" spans="1:25">
      <c r="A136" s="7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74"/>
      <c r="P136" s="74"/>
      <c r="Q136" s="74"/>
      <c r="R136" s="63"/>
      <c r="S136" s="63"/>
      <c r="T136" s="63"/>
      <c r="U136" s="63"/>
      <c r="V136" s="63"/>
      <c r="W136" s="63"/>
      <c r="X136" s="63"/>
      <c r="Y136" s="63"/>
    </row>
    <row r="137" spans="1:25">
      <c r="A137" s="72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74"/>
      <c r="P137" s="74"/>
      <c r="Q137" s="74"/>
      <c r="R137" s="63"/>
      <c r="S137" s="63"/>
      <c r="T137" s="63"/>
      <c r="U137" s="63"/>
      <c r="V137" s="63"/>
      <c r="W137" s="63"/>
      <c r="X137" s="63"/>
      <c r="Y137" s="63"/>
    </row>
    <row r="138" spans="1:25">
      <c r="A138" s="7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74"/>
      <c r="P138" s="74"/>
      <c r="Q138" s="74"/>
      <c r="R138" s="63"/>
      <c r="S138" s="63"/>
      <c r="T138" s="63"/>
      <c r="U138" s="63"/>
      <c r="V138" s="63"/>
      <c r="W138" s="63"/>
      <c r="X138" s="63"/>
      <c r="Y138" s="63"/>
    </row>
    <row r="139" spans="1:25">
      <c r="A139" s="7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74"/>
      <c r="P139" s="74"/>
      <c r="Q139" s="74"/>
      <c r="R139" s="63"/>
      <c r="S139" s="63"/>
      <c r="T139" s="63"/>
      <c r="U139" s="63"/>
      <c r="V139" s="63"/>
      <c r="W139" s="63"/>
      <c r="X139" s="63"/>
      <c r="Y139" s="63"/>
    </row>
    <row r="140" spans="1:25">
      <c r="A140" s="7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74"/>
      <c r="P140" s="74"/>
      <c r="Q140" s="74"/>
      <c r="R140" s="63"/>
      <c r="S140" s="63"/>
      <c r="T140" s="63"/>
      <c r="U140" s="63"/>
      <c r="V140" s="63"/>
      <c r="W140" s="63"/>
      <c r="X140" s="63"/>
      <c r="Y140" s="63"/>
    </row>
    <row r="141" spans="1:25">
      <c r="A141" s="7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74"/>
      <c r="P141" s="74"/>
      <c r="Q141" s="74"/>
      <c r="R141" s="63"/>
      <c r="S141" s="63"/>
      <c r="T141" s="63"/>
      <c r="U141" s="63"/>
      <c r="V141" s="63"/>
      <c r="W141" s="63"/>
      <c r="X141" s="63"/>
      <c r="Y141" s="63"/>
    </row>
    <row r="142" spans="1:25">
      <c r="A142" s="72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74"/>
      <c r="P142" s="74"/>
      <c r="Q142" s="74"/>
      <c r="R142" s="63"/>
      <c r="S142" s="63"/>
      <c r="T142" s="63"/>
      <c r="U142" s="63"/>
      <c r="V142" s="63"/>
      <c r="W142" s="63"/>
      <c r="X142" s="63"/>
      <c r="Y142" s="63"/>
    </row>
    <row r="143" spans="1:25">
      <c r="A143" s="72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74"/>
      <c r="P143" s="74"/>
      <c r="Q143" s="74"/>
      <c r="R143" s="63"/>
      <c r="S143" s="63"/>
      <c r="T143" s="63"/>
      <c r="U143" s="63"/>
      <c r="V143" s="63"/>
      <c r="W143" s="63"/>
      <c r="X143" s="63"/>
      <c r="Y143" s="63"/>
    </row>
    <row r="144" spans="1:25">
      <c r="A144" s="72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74"/>
      <c r="P144" s="74"/>
      <c r="Q144" s="74"/>
      <c r="R144" s="63"/>
      <c r="S144" s="63"/>
      <c r="T144" s="63"/>
      <c r="U144" s="63"/>
      <c r="V144" s="63"/>
      <c r="W144" s="63"/>
      <c r="X144" s="63"/>
      <c r="Y144" s="63"/>
    </row>
    <row r="145" spans="1:25">
      <c r="A145" s="72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74"/>
      <c r="P145" s="74"/>
      <c r="Q145" s="74"/>
      <c r="R145" s="63"/>
      <c r="S145" s="63"/>
      <c r="T145" s="63"/>
      <c r="U145" s="63"/>
      <c r="V145" s="63"/>
      <c r="W145" s="63"/>
      <c r="X145" s="63"/>
      <c r="Y145" s="63"/>
    </row>
    <row r="146" spans="1:25">
      <c r="A146" s="7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74"/>
      <c r="P146" s="74"/>
      <c r="Q146" s="74"/>
      <c r="R146" s="63"/>
      <c r="S146" s="63"/>
      <c r="T146" s="63"/>
      <c r="U146" s="63"/>
      <c r="V146" s="63"/>
      <c r="W146" s="63"/>
      <c r="X146" s="63"/>
      <c r="Y146" s="63"/>
    </row>
    <row r="147" spans="1:25">
      <c r="A147" s="72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74"/>
      <c r="P147" s="74"/>
      <c r="Q147" s="74"/>
      <c r="R147" s="63"/>
      <c r="S147" s="63"/>
      <c r="T147" s="63"/>
      <c r="U147" s="63"/>
      <c r="V147" s="63"/>
      <c r="W147" s="63"/>
      <c r="X147" s="63"/>
      <c r="Y147" s="63"/>
    </row>
    <row r="148" spans="1:25">
      <c r="A148" s="7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74"/>
      <c r="P148" s="74"/>
      <c r="Q148" s="74"/>
      <c r="R148" s="63"/>
      <c r="S148" s="63"/>
      <c r="T148" s="63"/>
      <c r="U148" s="63"/>
      <c r="V148" s="63"/>
      <c r="W148" s="63"/>
      <c r="X148" s="63"/>
      <c r="Y148" s="63"/>
    </row>
    <row r="149" spans="1:25">
      <c r="A149" s="7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74"/>
      <c r="P149" s="74"/>
      <c r="Q149" s="74"/>
      <c r="R149" s="63"/>
      <c r="S149" s="63"/>
      <c r="T149" s="63"/>
      <c r="U149" s="63"/>
      <c r="V149" s="63"/>
      <c r="W149" s="63"/>
      <c r="X149" s="63"/>
      <c r="Y149" s="63"/>
    </row>
    <row r="150" spans="1:25">
      <c r="A150" s="7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74"/>
      <c r="P150" s="74"/>
      <c r="Q150" s="74"/>
      <c r="R150" s="63"/>
      <c r="S150" s="63"/>
      <c r="T150" s="63"/>
      <c r="U150" s="63"/>
      <c r="V150" s="63"/>
      <c r="W150" s="63"/>
      <c r="X150" s="63"/>
      <c r="Y150" s="63"/>
    </row>
    <row r="151" spans="1:25">
      <c r="A151" s="7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74"/>
      <c r="P151" s="74"/>
      <c r="Q151" s="74"/>
      <c r="R151" s="63"/>
      <c r="S151" s="63"/>
      <c r="T151" s="63"/>
      <c r="U151" s="63"/>
      <c r="V151" s="63"/>
      <c r="W151" s="63"/>
      <c r="X151" s="63"/>
      <c r="Y151" s="63"/>
    </row>
    <row r="152" spans="1:25">
      <c r="A152" s="72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74"/>
      <c r="P152" s="74"/>
      <c r="Q152" s="74"/>
      <c r="R152" s="63"/>
      <c r="S152" s="63"/>
      <c r="T152" s="63"/>
      <c r="U152" s="63"/>
      <c r="V152" s="63"/>
      <c r="W152" s="63"/>
      <c r="X152" s="63"/>
      <c r="Y152" s="63"/>
    </row>
    <row r="153" spans="1:25">
      <c r="A153" s="72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74"/>
      <c r="P153" s="74"/>
      <c r="Q153" s="74"/>
      <c r="R153" s="63"/>
      <c r="S153" s="63"/>
      <c r="T153" s="63"/>
      <c r="U153" s="63"/>
      <c r="V153" s="63"/>
      <c r="W153" s="63"/>
      <c r="X153" s="63"/>
      <c r="Y153" s="63"/>
    </row>
    <row r="154" spans="1:25">
      <c r="A154" s="72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74"/>
      <c r="P154" s="74"/>
      <c r="Q154" s="74"/>
      <c r="R154" s="63"/>
      <c r="S154" s="63"/>
      <c r="T154" s="63"/>
      <c r="U154" s="63"/>
      <c r="V154" s="63"/>
      <c r="W154" s="63"/>
      <c r="X154" s="63"/>
      <c r="Y154" s="63"/>
    </row>
    <row r="155" spans="1:25">
      <c r="A155" s="7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74"/>
      <c r="P155" s="74"/>
      <c r="Q155" s="74"/>
      <c r="R155" s="63"/>
      <c r="S155" s="63"/>
      <c r="T155" s="63"/>
      <c r="U155" s="63"/>
      <c r="V155" s="63"/>
      <c r="W155" s="63"/>
      <c r="X155" s="63"/>
      <c r="Y155" s="63"/>
    </row>
    <row r="156" spans="1:25">
      <c r="A156" s="7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74"/>
      <c r="P156" s="74"/>
      <c r="Q156" s="74"/>
      <c r="R156" s="63"/>
      <c r="S156" s="63"/>
      <c r="T156" s="63"/>
      <c r="U156" s="63"/>
      <c r="V156" s="63"/>
      <c r="W156" s="63"/>
      <c r="X156" s="63"/>
      <c r="Y156" s="63"/>
    </row>
    <row r="157" spans="1:25">
      <c r="A157" s="7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74"/>
      <c r="P157" s="74"/>
      <c r="Q157" s="74"/>
      <c r="R157" s="63"/>
      <c r="S157" s="63"/>
      <c r="T157" s="63"/>
      <c r="U157" s="63"/>
      <c r="V157" s="63"/>
      <c r="W157" s="63"/>
      <c r="X157" s="63"/>
      <c r="Y157" s="63"/>
    </row>
    <row r="158" spans="1:25">
      <c r="A158" s="7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74"/>
      <c r="P158" s="74"/>
      <c r="Q158" s="74"/>
      <c r="R158" s="63"/>
      <c r="S158" s="63"/>
      <c r="T158" s="63"/>
      <c r="U158" s="63"/>
      <c r="V158" s="63"/>
      <c r="W158" s="63"/>
      <c r="X158" s="63"/>
      <c r="Y158" s="63"/>
    </row>
    <row r="159" spans="1:25">
      <c r="A159" s="7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74"/>
      <c r="P159" s="74"/>
      <c r="Q159" s="74"/>
      <c r="R159" s="63"/>
      <c r="S159" s="63"/>
      <c r="T159" s="63"/>
      <c r="U159" s="63"/>
      <c r="V159" s="63"/>
      <c r="W159" s="63"/>
      <c r="X159" s="63"/>
      <c r="Y159" s="63"/>
    </row>
    <row r="160" spans="1:25">
      <c r="A160" s="7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74"/>
      <c r="P160" s="74"/>
      <c r="Q160" s="74"/>
      <c r="R160" s="63"/>
      <c r="S160" s="63"/>
      <c r="T160" s="63"/>
      <c r="U160" s="63"/>
      <c r="V160" s="63"/>
      <c r="W160" s="63"/>
      <c r="X160" s="63"/>
      <c r="Y160" s="63"/>
    </row>
    <row r="161" spans="1:25">
      <c r="A161" s="72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74"/>
      <c r="P161" s="74"/>
      <c r="Q161" s="74"/>
      <c r="R161" s="63"/>
      <c r="S161" s="63"/>
      <c r="T161" s="63"/>
      <c r="U161" s="63"/>
      <c r="V161" s="63"/>
      <c r="W161" s="63"/>
      <c r="X161" s="63"/>
      <c r="Y161" s="63"/>
    </row>
    <row r="162" spans="1:25">
      <c r="A162" s="72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74"/>
      <c r="P162" s="74"/>
      <c r="Q162" s="74"/>
      <c r="R162" s="63"/>
      <c r="S162" s="63"/>
      <c r="T162" s="63"/>
      <c r="U162" s="63"/>
      <c r="V162" s="63"/>
      <c r="W162" s="63"/>
      <c r="X162" s="63"/>
      <c r="Y162" s="63"/>
    </row>
    <row r="163" spans="1:25">
      <c r="A163" s="72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74"/>
      <c r="P163" s="74"/>
      <c r="Q163" s="74"/>
      <c r="R163" s="63"/>
      <c r="S163" s="63"/>
      <c r="T163" s="63"/>
      <c r="U163" s="63"/>
      <c r="V163" s="63"/>
      <c r="W163" s="63"/>
      <c r="X163" s="63"/>
      <c r="Y163" s="63"/>
    </row>
    <row r="164" spans="1:25">
      <c r="A164" s="72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74"/>
      <c r="P164" s="74"/>
      <c r="Q164" s="74"/>
      <c r="R164" s="63"/>
      <c r="S164" s="63"/>
      <c r="T164" s="63"/>
      <c r="U164" s="63"/>
      <c r="V164" s="63"/>
      <c r="W164" s="63"/>
      <c r="X164" s="63"/>
      <c r="Y164" s="63"/>
    </row>
    <row r="165" spans="1:25">
      <c r="A165" s="7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74"/>
      <c r="P165" s="74"/>
      <c r="Q165" s="74"/>
      <c r="R165" s="63"/>
      <c r="S165" s="63"/>
      <c r="T165" s="63"/>
      <c r="U165" s="63"/>
      <c r="V165" s="63"/>
      <c r="W165" s="63"/>
      <c r="X165" s="63"/>
      <c r="Y165" s="63"/>
    </row>
    <row r="166" spans="1:25">
      <c r="A166" s="7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74"/>
      <c r="P166" s="74"/>
      <c r="Q166" s="74"/>
      <c r="R166" s="63"/>
      <c r="S166" s="63"/>
      <c r="T166" s="63"/>
      <c r="U166" s="63"/>
      <c r="V166" s="63"/>
      <c r="W166" s="63"/>
      <c r="X166" s="63"/>
      <c r="Y166" s="63"/>
    </row>
    <row r="167" spans="1:25">
      <c r="A167" s="72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74"/>
      <c r="P167" s="74"/>
      <c r="Q167" s="74"/>
      <c r="R167" s="63"/>
      <c r="S167" s="63"/>
      <c r="T167" s="63"/>
      <c r="U167" s="63"/>
      <c r="V167" s="63"/>
      <c r="W167" s="63"/>
      <c r="X167" s="63"/>
      <c r="Y167" s="63"/>
    </row>
    <row r="168" spans="1:25">
      <c r="A168" s="72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74"/>
      <c r="P168" s="74"/>
      <c r="Q168" s="74"/>
      <c r="R168" s="63"/>
      <c r="S168" s="63"/>
      <c r="T168" s="63"/>
      <c r="U168" s="63"/>
      <c r="V168" s="63"/>
      <c r="W168" s="63"/>
      <c r="X168" s="63"/>
      <c r="Y168" s="63"/>
    </row>
    <row r="169" spans="1:25">
      <c r="A169" s="72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74"/>
      <c r="P169" s="74"/>
      <c r="Q169" s="74"/>
      <c r="R169" s="63"/>
      <c r="S169" s="63"/>
      <c r="T169" s="63"/>
      <c r="U169" s="63"/>
      <c r="V169" s="63"/>
      <c r="W169" s="63"/>
      <c r="X169" s="63"/>
      <c r="Y169" s="63"/>
    </row>
    <row r="170" spans="1:25">
      <c r="A170" s="72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74"/>
      <c r="P170" s="74"/>
      <c r="Q170" s="74"/>
      <c r="R170" s="63"/>
      <c r="S170" s="63"/>
      <c r="T170" s="63"/>
      <c r="U170" s="63"/>
      <c r="V170" s="63"/>
      <c r="W170" s="63"/>
      <c r="X170" s="63"/>
      <c r="Y170" s="63"/>
    </row>
    <row r="171" spans="1:25">
      <c r="A171" s="72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74"/>
      <c r="P171" s="74"/>
      <c r="Q171" s="74"/>
      <c r="R171" s="63"/>
      <c r="S171" s="63"/>
      <c r="T171" s="63"/>
      <c r="U171" s="63"/>
      <c r="V171" s="63"/>
      <c r="W171" s="63"/>
      <c r="X171" s="63"/>
      <c r="Y171" s="63"/>
    </row>
    <row r="172" spans="1:25">
      <c r="A172" s="72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74"/>
      <c r="P172" s="74"/>
      <c r="Q172" s="74"/>
      <c r="R172" s="63"/>
      <c r="S172" s="63"/>
      <c r="T172" s="63"/>
      <c r="U172" s="63"/>
      <c r="V172" s="63"/>
      <c r="W172" s="63"/>
      <c r="X172" s="63"/>
      <c r="Y172" s="63"/>
    </row>
    <row r="173" spans="1:25">
      <c r="A173" s="72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74"/>
      <c r="P173" s="74"/>
      <c r="Q173" s="74"/>
      <c r="R173" s="63"/>
      <c r="S173" s="63"/>
      <c r="T173" s="63"/>
      <c r="U173" s="63"/>
      <c r="V173" s="63"/>
      <c r="W173" s="63"/>
      <c r="X173" s="63"/>
      <c r="Y173" s="63"/>
    </row>
    <row r="174" spans="1:25">
      <c r="A174" s="72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74"/>
      <c r="P174" s="74"/>
      <c r="Q174" s="74"/>
      <c r="R174" s="63"/>
      <c r="S174" s="63"/>
      <c r="T174" s="63"/>
      <c r="U174" s="63"/>
      <c r="V174" s="63"/>
      <c r="W174" s="63"/>
      <c r="X174" s="63"/>
      <c r="Y174" s="63"/>
    </row>
    <row r="175" spans="1:25">
      <c r="A175" s="72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74"/>
      <c r="P175" s="74"/>
      <c r="Q175" s="74"/>
      <c r="R175" s="63"/>
      <c r="S175" s="63"/>
      <c r="T175" s="63"/>
      <c r="U175" s="63"/>
      <c r="V175" s="63"/>
      <c r="W175" s="63"/>
      <c r="X175" s="63"/>
      <c r="Y175" s="63"/>
    </row>
    <row r="176" spans="1:25">
      <c r="A176" s="72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74"/>
      <c r="P176" s="74"/>
      <c r="Q176" s="74"/>
      <c r="R176" s="63"/>
      <c r="S176" s="63"/>
      <c r="T176" s="63"/>
      <c r="U176" s="63"/>
      <c r="V176" s="63"/>
      <c r="W176" s="63"/>
      <c r="X176" s="63"/>
      <c r="Y176" s="63"/>
    </row>
    <row r="177" spans="1:25">
      <c r="A177" s="72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74"/>
      <c r="P177" s="74"/>
      <c r="Q177" s="74"/>
      <c r="R177" s="63"/>
      <c r="S177" s="63"/>
      <c r="T177" s="63"/>
      <c r="U177" s="63"/>
      <c r="V177" s="63"/>
      <c r="W177" s="63"/>
      <c r="X177" s="63"/>
      <c r="Y177" s="63"/>
    </row>
    <row r="178" spans="1:25">
      <c r="A178" s="2"/>
      <c r="O178" s="3"/>
      <c r="P178" s="3"/>
      <c r="Q178" s="3"/>
    </row>
    <row r="179" spans="1:25">
      <c r="A179" s="2"/>
      <c r="O179" s="3"/>
      <c r="P179" s="3"/>
      <c r="Q179" s="3"/>
    </row>
    <row r="180" spans="1:25">
      <c r="A180" s="2"/>
      <c r="O180" s="3"/>
      <c r="P180" s="3"/>
      <c r="Q180" s="3"/>
    </row>
    <row r="181" spans="1:25">
      <c r="A181" s="2"/>
      <c r="O181" s="3"/>
      <c r="P181" s="3"/>
      <c r="Q181" s="3"/>
    </row>
    <row r="182" spans="1:25">
      <c r="A182" s="2"/>
      <c r="O182" s="3"/>
      <c r="P182" s="3"/>
      <c r="Q182" s="3"/>
    </row>
    <row r="183" spans="1:25">
      <c r="A183" s="2"/>
      <c r="O183" s="3"/>
      <c r="P183" s="3"/>
      <c r="Q183" s="3"/>
    </row>
    <row r="184" spans="1:25">
      <c r="A184" s="2"/>
      <c r="O184" s="3"/>
      <c r="P184" s="3"/>
      <c r="Q184" s="3"/>
    </row>
    <row r="185" spans="1:25">
      <c r="A185" s="2"/>
      <c r="O185" s="3"/>
      <c r="P185" s="3"/>
      <c r="Q185" s="3"/>
    </row>
    <row r="186" spans="1:25">
      <c r="A186" s="2"/>
      <c r="O186" s="3"/>
      <c r="P186" s="3"/>
      <c r="Q186" s="3"/>
    </row>
    <row r="187" spans="1:25">
      <c r="A187" s="2"/>
      <c r="O187" s="3"/>
      <c r="P187" s="3"/>
      <c r="Q187" s="3"/>
    </row>
    <row r="188" spans="1:25">
      <c r="A188" s="2"/>
      <c r="O188" s="3"/>
      <c r="P188" s="3"/>
      <c r="Q188" s="3"/>
    </row>
    <row r="189" spans="1:25">
      <c r="A189" s="2"/>
      <c r="O189" s="3"/>
      <c r="P189" s="3"/>
      <c r="Q189" s="3"/>
    </row>
    <row r="190" spans="1:25">
      <c r="A190" s="2"/>
      <c r="O190" s="3"/>
      <c r="P190" s="3"/>
      <c r="Q190" s="3"/>
    </row>
    <row r="191" spans="1:25">
      <c r="A191" s="2"/>
      <c r="O191" s="3"/>
      <c r="P191" s="3"/>
      <c r="Q191" s="3"/>
    </row>
    <row r="192" spans="1:25">
      <c r="A192" s="2"/>
      <c r="O192" s="3"/>
      <c r="P192" s="3"/>
      <c r="Q192" s="3"/>
    </row>
    <row r="193" spans="1:17">
      <c r="A193" s="2"/>
      <c r="O193" s="3"/>
      <c r="P193" s="3"/>
      <c r="Q193" s="3"/>
    </row>
    <row r="194" spans="1:17">
      <c r="A194" s="2"/>
      <c r="O194" s="3"/>
      <c r="P194" s="3"/>
      <c r="Q194" s="3"/>
    </row>
    <row r="195" spans="1:17">
      <c r="A195" s="2"/>
      <c r="O195" s="3"/>
      <c r="P195" s="3"/>
      <c r="Q195" s="3"/>
    </row>
    <row r="196" spans="1:17">
      <c r="A196" s="2"/>
      <c r="O196" s="3"/>
      <c r="P196" s="3"/>
      <c r="Q196" s="3"/>
    </row>
    <row r="197" spans="1:17">
      <c r="A197" s="2"/>
      <c r="O197" s="3"/>
      <c r="P197" s="3"/>
      <c r="Q197" s="3"/>
    </row>
    <row r="198" spans="1:17">
      <c r="A198" s="2"/>
      <c r="O198" s="3"/>
      <c r="P198" s="3"/>
      <c r="Q198" s="3"/>
    </row>
    <row r="199" spans="1:17">
      <c r="A199" s="2"/>
      <c r="O199" s="3"/>
      <c r="P199" s="3"/>
      <c r="Q199" s="3"/>
    </row>
    <row r="200" spans="1:17">
      <c r="A200" s="2"/>
      <c r="O200" s="3"/>
      <c r="P200" s="3"/>
      <c r="Q200" s="3"/>
    </row>
    <row r="201" spans="1:17">
      <c r="A201" s="2"/>
      <c r="O201" s="3"/>
      <c r="P201" s="3"/>
      <c r="Q201" s="3"/>
    </row>
    <row r="202" spans="1:17">
      <c r="A202" s="2"/>
      <c r="O202" s="3"/>
      <c r="P202" s="3"/>
      <c r="Q202" s="3"/>
    </row>
    <row r="203" spans="1:17">
      <c r="A203" s="2"/>
      <c r="O203" s="3"/>
      <c r="P203" s="3"/>
      <c r="Q203" s="3"/>
    </row>
    <row r="204" spans="1:17">
      <c r="A204" s="2"/>
      <c r="O204" s="3"/>
      <c r="P204" s="3"/>
      <c r="Q204" s="3"/>
    </row>
    <row r="205" spans="1:17">
      <c r="A205" s="2"/>
      <c r="O205" s="3"/>
      <c r="P205" s="3"/>
      <c r="Q205" s="3"/>
    </row>
    <row r="206" spans="1:17">
      <c r="A206" s="2"/>
      <c r="O206" s="3"/>
      <c r="P206" s="3"/>
      <c r="Q206" s="3"/>
    </row>
    <row r="207" spans="1:17">
      <c r="A207" s="2"/>
      <c r="O207" s="3"/>
      <c r="P207" s="3"/>
      <c r="Q207" s="3"/>
    </row>
    <row r="208" spans="1:17">
      <c r="A208" s="2"/>
      <c r="O208" s="3"/>
      <c r="P208" s="3"/>
      <c r="Q208" s="3"/>
    </row>
    <row r="209" spans="1:17">
      <c r="A209" s="2"/>
      <c r="O209" s="3"/>
      <c r="P209" s="3"/>
      <c r="Q209" s="3"/>
    </row>
    <row r="210" spans="1:17">
      <c r="A210" s="2"/>
      <c r="O210" s="3"/>
      <c r="P210" s="3"/>
      <c r="Q210" s="3"/>
    </row>
    <row r="211" spans="1:17">
      <c r="A211" s="2"/>
      <c r="O211" s="3"/>
      <c r="P211" s="3"/>
      <c r="Q211" s="3"/>
    </row>
    <row r="212" spans="1:17">
      <c r="A212" s="2"/>
      <c r="O212" s="3"/>
      <c r="P212" s="3"/>
      <c r="Q212" s="3"/>
    </row>
    <row r="213" spans="1:17">
      <c r="A213" s="2"/>
      <c r="O213" s="3"/>
      <c r="P213" s="3"/>
      <c r="Q213" s="3"/>
    </row>
    <row r="214" spans="1:17">
      <c r="A214" s="2"/>
      <c r="O214" s="3"/>
      <c r="P214" s="3"/>
      <c r="Q214" s="3"/>
    </row>
    <row r="215" spans="1:17">
      <c r="A215" s="2"/>
      <c r="O215" s="3"/>
      <c r="P215" s="3"/>
      <c r="Q215" s="3"/>
    </row>
    <row r="216" spans="1:17">
      <c r="A216" s="2"/>
      <c r="O216" s="3"/>
      <c r="P216" s="3"/>
      <c r="Q216" s="3"/>
    </row>
    <row r="217" spans="1:17">
      <c r="A217" s="2"/>
      <c r="O217" s="3"/>
      <c r="P217" s="3"/>
      <c r="Q217" s="3"/>
    </row>
    <row r="218" spans="1:17">
      <c r="A218" s="2"/>
      <c r="O218" s="3"/>
      <c r="P218" s="3"/>
      <c r="Q218" s="3"/>
    </row>
    <row r="219" spans="1:17">
      <c r="A219" s="2"/>
      <c r="O219" s="3"/>
      <c r="P219" s="3"/>
      <c r="Q219" s="3"/>
    </row>
    <row r="220" spans="1:17">
      <c r="A220" s="2"/>
      <c r="O220" s="3"/>
      <c r="P220" s="3"/>
      <c r="Q220" s="3"/>
    </row>
    <row r="221" spans="1:17">
      <c r="A221" s="2"/>
      <c r="O221" s="3"/>
      <c r="P221" s="3"/>
      <c r="Q221" s="3"/>
    </row>
    <row r="222" spans="1:17">
      <c r="A222" s="2"/>
      <c r="O222" s="3"/>
      <c r="P222" s="3"/>
      <c r="Q222" s="3"/>
    </row>
    <row r="223" spans="1:17">
      <c r="A223" s="2"/>
      <c r="O223" s="3"/>
      <c r="P223" s="3"/>
      <c r="Q223" s="3"/>
    </row>
    <row r="224" spans="1:17">
      <c r="A224" s="2"/>
      <c r="O224" s="3"/>
      <c r="P224" s="3"/>
      <c r="Q224" s="3"/>
    </row>
    <row r="225" spans="1:17">
      <c r="A225" s="2"/>
      <c r="O225" s="3"/>
      <c r="P225" s="3"/>
      <c r="Q225" s="3"/>
    </row>
    <row r="226" spans="1:17">
      <c r="A226" s="2"/>
      <c r="O226" s="3"/>
      <c r="P226" s="3"/>
      <c r="Q226" s="3"/>
    </row>
    <row r="227" spans="1:17">
      <c r="A227" s="2"/>
      <c r="O227" s="3"/>
      <c r="P227" s="3"/>
      <c r="Q227" s="3"/>
    </row>
    <row r="228" spans="1:17">
      <c r="A228" s="2"/>
      <c r="O228" s="3"/>
      <c r="P228" s="3"/>
      <c r="Q228" s="3"/>
    </row>
    <row r="229" spans="1:17">
      <c r="A229" s="2"/>
      <c r="O229" s="3"/>
      <c r="P229" s="3"/>
      <c r="Q229" s="3"/>
    </row>
    <row r="230" spans="1:17">
      <c r="A230" s="2"/>
      <c r="O230" s="3"/>
      <c r="P230" s="3"/>
      <c r="Q230" s="3"/>
    </row>
    <row r="231" spans="1:17">
      <c r="A231" s="2"/>
    </row>
    <row r="232" spans="1:17">
      <c r="A232" s="2"/>
    </row>
    <row r="233" spans="1:17">
      <c r="A233" s="2"/>
    </row>
    <row r="234" spans="1:17">
      <c r="A234" s="2"/>
    </row>
    <row r="235" spans="1:17">
      <c r="A235" s="2"/>
    </row>
    <row r="236" spans="1:17">
      <c r="A236" s="2"/>
    </row>
    <row r="237" spans="1:17">
      <c r="A237" s="2"/>
    </row>
    <row r="238" spans="1:17">
      <c r="A238" s="2"/>
    </row>
    <row r="239" spans="1:17">
      <c r="A239" s="2"/>
    </row>
    <row r="240" spans="1:17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</sheetData>
  <sheetProtection algorithmName="SHA-512" hashValue="2JPFL80v9X/ZJfovUa/OWghCafI0s+KzQV5rN/ExG0I8H9/E7Do1jaDGEGUGD8APLSk0OCsWO772ZoAl9ix2Jg==" saltValue="4Bo2hYKX2oYnFfqHikNQ3A==" spinCount="100000" sheet="1" objects="1" scenarios="1" selectLockedCells="1"/>
  <mergeCells count="4">
    <mergeCell ref="G18:J18"/>
    <mergeCell ref="G19:J19"/>
    <mergeCell ref="G20:J20"/>
    <mergeCell ref="C19:D20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8"/>
    <pageSetUpPr autoPageBreaks="0" fitToPage="1"/>
  </sheetPr>
  <dimension ref="A1:Y301"/>
  <sheetViews>
    <sheetView showZeros="0" zoomScale="152" zoomScaleNormal="152" workbookViewId="0">
      <selection activeCell="C11" sqref="C11"/>
    </sheetView>
  </sheetViews>
  <sheetFormatPr baseColWidth="10" defaultRowHeight="13"/>
  <cols>
    <col min="1" max="1" width="2.6640625" customWidth="1"/>
    <col min="2" max="2" width="4.6640625" customWidth="1"/>
    <col min="3" max="3" width="45.6640625" customWidth="1"/>
    <col min="4" max="4" width="3.6640625" customWidth="1"/>
    <col min="5" max="5" width="14.6640625" customWidth="1"/>
    <col min="6" max="6" width="1.6640625" customWidth="1"/>
    <col min="7" max="7" width="4.6640625" customWidth="1"/>
    <col min="8" max="8" width="1.6640625" customWidth="1"/>
    <col min="9" max="9" width="14.6640625" customWidth="1"/>
    <col min="10" max="10" width="1.6640625" customWidth="1"/>
    <col min="11" max="11" width="5.6640625" customWidth="1"/>
    <col min="12" max="12" width="2.6640625" customWidth="1"/>
    <col min="13" max="13" width="14.6640625" customWidth="1"/>
    <col min="14" max="14" width="1.6640625" customWidth="1"/>
    <col min="15" max="15" width="5.6640625" customWidth="1"/>
    <col min="16" max="17" width="1.6640625" customWidth="1"/>
    <col min="18" max="18" width="1.5" customWidth="1"/>
    <col min="19" max="19" width="6.6640625" customWidth="1"/>
    <col min="20" max="23" width="8.83203125" customWidth="1"/>
    <col min="24" max="24" width="5.6640625" customWidth="1"/>
    <col min="25" max="256" width="8.83203125" customWidth="1"/>
  </cols>
  <sheetData>
    <row r="1" spans="1:24" ht="10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7"/>
      <c r="T1" s="7"/>
      <c r="U1" s="7"/>
      <c r="V1" s="7"/>
      <c r="W1" s="7"/>
      <c r="X1" s="7"/>
    </row>
    <row r="2" spans="1:24" ht="10" customHeight="1" thickTop="1">
      <c r="A2" s="7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8"/>
      <c r="S2" s="7"/>
      <c r="T2" s="7"/>
      <c r="U2" s="7"/>
      <c r="V2" s="7"/>
      <c r="W2" s="7"/>
      <c r="X2" s="7"/>
    </row>
    <row r="3" spans="1:24" ht="15.75" customHeight="1">
      <c r="A3" s="7"/>
      <c r="B3" s="24"/>
      <c r="C3" s="80" t="s">
        <v>59</v>
      </c>
      <c r="D3" s="19"/>
      <c r="E3" s="18" t="s">
        <v>61</v>
      </c>
      <c r="F3" s="19"/>
      <c r="G3" s="19"/>
      <c r="H3" s="19"/>
      <c r="I3" s="20" t="s">
        <v>62</v>
      </c>
      <c r="J3" s="19"/>
      <c r="K3" s="19"/>
      <c r="L3" s="19"/>
      <c r="M3" s="20" t="s">
        <v>60</v>
      </c>
      <c r="N3" s="19"/>
      <c r="O3" s="19"/>
      <c r="P3" s="19"/>
      <c r="Q3" s="25"/>
      <c r="R3" s="8"/>
      <c r="S3" s="7"/>
      <c r="T3" s="7"/>
      <c r="U3" s="7"/>
      <c r="V3" s="7"/>
      <c r="W3" s="7"/>
      <c r="X3" s="7"/>
    </row>
    <row r="4" spans="1:24" ht="10" customHeight="1">
      <c r="A4" s="7"/>
      <c r="B4" s="24"/>
      <c r="C4" s="7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5"/>
      <c r="R4" s="8"/>
      <c r="S4" s="7"/>
      <c r="T4" s="7"/>
      <c r="U4" s="7"/>
      <c r="V4" s="7"/>
      <c r="W4" s="7"/>
      <c r="X4" s="7"/>
    </row>
    <row r="5" spans="1:24" ht="15" customHeight="1">
      <c r="A5" s="7"/>
      <c r="B5" s="154">
        <v>1</v>
      </c>
      <c r="C5" s="151" t="s">
        <v>142</v>
      </c>
      <c r="D5" s="49"/>
      <c r="E5" s="121">
        <v>0</v>
      </c>
      <c r="F5" s="49"/>
      <c r="G5" s="19"/>
      <c r="H5" s="19"/>
      <c r="I5" s="54">
        <v>0</v>
      </c>
      <c r="J5" s="54"/>
      <c r="K5" s="19"/>
      <c r="L5" s="19"/>
      <c r="M5" s="54">
        <v>0</v>
      </c>
      <c r="N5" s="54"/>
      <c r="O5" s="19"/>
      <c r="P5" s="19"/>
      <c r="Q5" s="25"/>
      <c r="R5" s="8"/>
      <c r="S5" s="7"/>
      <c r="T5" s="7"/>
      <c r="U5" s="7"/>
      <c r="V5" s="7"/>
      <c r="W5" s="7"/>
      <c r="X5" s="7"/>
    </row>
    <row r="6" spans="1:24" ht="15" customHeight="1">
      <c r="A6" s="7"/>
      <c r="B6" s="154">
        <v>2</v>
      </c>
      <c r="C6" s="151" t="s">
        <v>142</v>
      </c>
      <c r="D6" s="49"/>
      <c r="E6" s="121">
        <v>0</v>
      </c>
      <c r="F6" s="49"/>
      <c r="G6" s="19"/>
      <c r="H6" s="19"/>
      <c r="I6" s="54">
        <v>0</v>
      </c>
      <c r="J6" s="54"/>
      <c r="K6" s="19"/>
      <c r="L6" s="19"/>
      <c r="M6" s="54">
        <v>0</v>
      </c>
      <c r="N6" s="54"/>
      <c r="O6" s="19"/>
      <c r="P6" s="19"/>
      <c r="Q6" s="25"/>
      <c r="R6" s="8"/>
      <c r="S6" s="7"/>
      <c r="T6" s="7"/>
      <c r="U6" s="7"/>
      <c r="V6" s="7"/>
      <c r="W6" s="7"/>
      <c r="X6" s="7"/>
    </row>
    <row r="7" spans="1:24" ht="15" customHeight="1">
      <c r="A7" s="7"/>
      <c r="B7" s="154">
        <v>3</v>
      </c>
      <c r="C7" s="158" t="s">
        <v>123</v>
      </c>
      <c r="D7" s="49"/>
      <c r="E7" s="121"/>
      <c r="F7" s="49"/>
      <c r="G7" s="19"/>
      <c r="H7" s="19"/>
      <c r="I7" s="254"/>
      <c r="J7" s="54"/>
      <c r="K7" s="19"/>
      <c r="L7" s="19"/>
      <c r="M7" s="58"/>
      <c r="N7" s="54"/>
      <c r="O7" s="19"/>
      <c r="P7" s="19"/>
      <c r="Q7" s="25"/>
      <c r="R7" s="8"/>
      <c r="S7" s="7"/>
      <c r="T7" s="7"/>
      <c r="U7" s="7"/>
      <c r="V7" s="7"/>
      <c r="W7" s="7"/>
      <c r="X7" s="7"/>
    </row>
    <row r="8" spans="1:24" ht="15" customHeight="1">
      <c r="A8" s="7"/>
      <c r="B8" s="154">
        <v>4</v>
      </c>
      <c r="C8" s="153" t="s">
        <v>10</v>
      </c>
      <c r="D8" s="50"/>
      <c r="E8" s="121">
        <v>0</v>
      </c>
      <c r="F8" s="49"/>
      <c r="G8" s="19"/>
      <c r="H8" s="19"/>
      <c r="I8" s="254">
        <v>0</v>
      </c>
      <c r="J8" s="54"/>
      <c r="K8" s="19"/>
      <c r="L8" s="19"/>
      <c r="M8" s="58">
        <v>0</v>
      </c>
      <c r="N8" s="54"/>
      <c r="O8" s="19"/>
      <c r="P8" s="19"/>
      <c r="Q8" s="25"/>
      <c r="R8" s="8"/>
      <c r="S8" s="7"/>
      <c r="T8" s="7"/>
      <c r="U8" s="7"/>
      <c r="V8" s="7"/>
      <c r="W8" s="7"/>
      <c r="X8" s="7"/>
    </row>
    <row r="9" spans="1:24" ht="15" customHeight="1">
      <c r="A9" s="7"/>
      <c r="B9" s="154">
        <v>5</v>
      </c>
      <c r="C9" s="152" t="s">
        <v>43</v>
      </c>
      <c r="D9" s="49"/>
      <c r="E9" s="121"/>
      <c r="F9" s="49"/>
      <c r="G9" s="19"/>
      <c r="H9" s="19"/>
      <c r="I9" s="254">
        <v>0</v>
      </c>
      <c r="J9" s="54"/>
      <c r="K9" s="19"/>
      <c r="L9" s="19"/>
      <c r="M9" s="58">
        <v>0</v>
      </c>
      <c r="N9" s="54"/>
      <c r="O9" s="19"/>
      <c r="P9" s="19"/>
      <c r="Q9" s="25"/>
      <c r="R9" s="8"/>
      <c r="S9" s="7"/>
      <c r="T9" s="7"/>
      <c r="U9" s="7"/>
      <c r="V9" s="7"/>
      <c r="W9" s="7"/>
      <c r="X9" s="7"/>
    </row>
    <row r="10" spans="1:24" ht="15" customHeight="1">
      <c r="A10" s="7"/>
      <c r="B10" s="154">
        <v>6</v>
      </c>
      <c r="C10" s="152" t="s">
        <v>11</v>
      </c>
      <c r="D10" s="49"/>
      <c r="E10" s="121">
        <v>0</v>
      </c>
      <c r="F10" s="49"/>
      <c r="G10" s="19"/>
      <c r="H10" s="19"/>
      <c r="I10" s="254">
        <v>0</v>
      </c>
      <c r="J10" s="54"/>
      <c r="K10" s="19"/>
      <c r="L10" s="19"/>
      <c r="M10" s="58">
        <v>0</v>
      </c>
      <c r="N10" s="54"/>
      <c r="O10" s="19"/>
      <c r="P10" s="19"/>
      <c r="Q10" s="25"/>
      <c r="R10" s="8"/>
      <c r="S10" s="7"/>
      <c r="T10" s="7"/>
      <c r="U10" s="7"/>
      <c r="V10" s="7"/>
      <c r="W10" s="7"/>
      <c r="X10" s="7"/>
    </row>
    <row r="11" spans="1:24" ht="15" customHeight="1">
      <c r="A11" s="7"/>
      <c r="B11" s="154">
        <v>7</v>
      </c>
      <c r="C11" s="152" t="s">
        <v>42</v>
      </c>
      <c r="D11" s="49"/>
      <c r="E11" s="121">
        <v>0</v>
      </c>
      <c r="F11" s="49"/>
      <c r="G11" s="19"/>
      <c r="H11" s="19"/>
      <c r="I11" s="254">
        <v>0</v>
      </c>
      <c r="J11" s="54"/>
      <c r="K11" s="19"/>
      <c r="L11" s="19"/>
      <c r="M11" s="58">
        <v>0</v>
      </c>
      <c r="N11" s="54"/>
      <c r="O11" s="19"/>
      <c r="P11" s="19"/>
      <c r="Q11" s="25"/>
      <c r="R11" s="8"/>
      <c r="S11" s="7"/>
      <c r="T11" s="7"/>
      <c r="U11" s="7"/>
      <c r="V11" s="7"/>
      <c r="W11" s="7"/>
      <c r="X11" s="7"/>
    </row>
    <row r="12" spans="1:24" ht="15" customHeight="1">
      <c r="A12" s="7"/>
      <c r="B12" s="154">
        <v>8</v>
      </c>
      <c r="C12" s="152" t="s">
        <v>100</v>
      </c>
      <c r="D12" s="50"/>
      <c r="E12" s="121">
        <v>0</v>
      </c>
      <c r="F12" s="50"/>
      <c r="G12" s="19"/>
      <c r="H12" s="19"/>
      <c r="I12" s="255">
        <v>0</v>
      </c>
      <c r="J12" s="126"/>
      <c r="K12" s="19"/>
      <c r="L12" s="19"/>
      <c r="M12" s="58">
        <v>0</v>
      </c>
      <c r="N12" s="126"/>
      <c r="O12" s="19"/>
      <c r="P12" s="19"/>
      <c r="Q12" s="25"/>
      <c r="R12" s="8"/>
      <c r="S12" s="7"/>
      <c r="T12" s="7"/>
      <c r="U12" s="7"/>
      <c r="V12" s="7"/>
      <c r="W12" s="7"/>
      <c r="X12" s="7"/>
    </row>
    <row r="13" spans="1:24" ht="15" customHeight="1">
      <c r="A13" s="7"/>
      <c r="B13" s="154">
        <v>9</v>
      </c>
      <c r="C13" s="162" t="s">
        <v>128</v>
      </c>
      <c r="D13" s="49"/>
      <c r="E13" s="121">
        <v>0</v>
      </c>
      <c r="F13" s="49"/>
      <c r="G13" s="19"/>
      <c r="H13" s="19"/>
      <c r="I13" s="254">
        <v>0</v>
      </c>
      <c r="J13" s="54"/>
      <c r="K13" s="19"/>
      <c r="L13" s="19"/>
      <c r="M13" s="58">
        <v>0</v>
      </c>
      <c r="N13" s="54"/>
      <c r="O13" s="19"/>
      <c r="P13" s="19"/>
      <c r="Q13" s="25"/>
      <c r="R13" s="8"/>
      <c r="S13" s="7"/>
      <c r="T13" s="7"/>
      <c r="U13" s="7"/>
      <c r="V13" s="7"/>
      <c r="W13" s="7"/>
      <c r="X13" s="7"/>
    </row>
    <row r="14" spans="1:24" ht="15" customHeight="1">
      <c r="A14" s="7"/>
      <c r="B14" s="154">
        <v>10</v>
      </c>
      <c r="C14" s="76" t="s">
        <v>44</v>
      </c>
      <c r="D14" s="49"/>
      <c r="E14" s="121">
        <v>0</v>
      </c>
      <c r="F14" s="49"/>
      <c r="G14" s="19"/>
      <c r="H14" s="19"/>
      <c r="I14" s="254">
        <v>0</v>
      </c>
      <c r="J14" s="54"/>
      <c r="K14" s="19"/>
      <c r="L14" s="19"/>
      <c r="M14" s="58">
        <v>0</v>
      </c>
      <c r="N14" s="54"/>
      <c r="O14" s="19"/>
      <c r="P14" s="19"/>
      <c r="Q14" s="25"/>
      <c r="R14" s="8"/>
      <c r="S14" s="7"/>
      <c r="T14" s="7"/>
      <c r="U14" s="7"/>
      <c r="V14" s="7"/>
      <c r="W14" s="7"/>
      <c r="X14" s="7"/>
    </row>
    <row r="15" spans="1:24" ht="15" customHeight="1">
      <c r="A15" s="7"/>
      <c r="B15" s="154">
        <v>11</v>
      </c>
      <c r="C15" s="76" t="s">
        <v>44</v>
      </c>
      <c r="D15" s="49"/>
      <c r="E15" s="121"/>
      <c r="F15" s="49"/>
      <c r="G15" s="19"/>
      <c r="H15" s="19"/>
      <c r="I15" s="254"/>
      <c r="J15" s="54"/>
      <c r="K15" s="19"/>
      <c r="L15" s="19"/>
      <c r="M15" s="58"/>
      <c r="N15" s="54"/>
      <c r="O15" s="19"/>
      <c r="P15" s="19"/>
      <c r="Q15" s="25"/>
      <c r="R15" s="8"/>
      <c r="S15" s="7"/>
      <c r="T15" s="7"/>
      <c r="U15" s="7"/>
      <c r="V15" s="7"/>
      <c r="W15" s="7"/>
      <c r="X15" s="7"/>
    </row>
    <row r="16" spans="1:24" ht="15" customHeight="1">
      <c r="A16" s="7"/>
      <c r="B16" s="154">
        <v>12</v>
      </c>
      <c r="C16" s="76" t="s">
        <v>12</v>
      </c>
      <c r="D16" s="49"/>
      <c r="E16" s="121">
        <v>0</v>
      </c>
      <c r="F16" s="49"/>
      <c r="G16" s="19"/>
      <c r="H16" s="19"/>
      <c r="I16" s="256">
        <v>0</v>
      </c>
      <c r="J16" s="54"/>
      <c r="K16" s="19"/>
      <c r="L16" s="19"/>
      <c r="M16" s="54">
        <v>0</v>
      </c>
      <c r="N16" s="54"/>
      <c r="O16" s="19"/>
      <c r="P16" s="19"/>
      <c r="Q16" s="25"/>
      <c r="R16" s="8"/>
      <c r="S16" s="7"/>
      <c r="T16" s="7"/>
      <c r="U16" s="7"/>
      <c r="V16" s="7"/>
      <c r="W16" s="7"/>
      <c r="X16" s="7"/>
    </row>
    <row r="17" spans="1:24" ht="15" customHeight="1" thickBot="1">
      <c r="A17" s="7"/>
      <c r="B17" s="154">
        <v>13</v>
      </c>
      <c r="C17" s="76" t="s">
        <v>45</v>
      </c>
      <c r="D17" s="49"/>
      <c r="E17" s="122">
        <f>'2INV'!M19-'2INV'!E18</f>
        <v>0</v>
      </c>
      <c r="F17" s="50"/>
      <c r="G17" s="19"/>
      <c r="H17" s="19"/>
      <c r="I17" s="254">
        <v>0</v>
      </c>
      <c r="J17" s="54"/>
      <c r="K17" s="19"/>
      <c r="L17" s="19"/>
      <c r="M17" s="19"/>
      <c r="N17" s="19"/>
      <c r="O17" s="19"/>
      <c r="P17" s="19"/>
      <c r="Q17" s="25"/>
      <c r="R17" s="8"/>
      <c r="S17" s="7"/>
      <c r="T17" s="7"/>
      <c r="U17" s="7"/>
      <c r="V17" s="7"/>
      <c r="W17" s="7"/>
      <c r="X17" s="7"/>
    </row>
    <row r="18" spans="1:24" ht="10" customHeight="1" thickTop="1" thickBot="1">
      <c r="A18" s="7"/>
      <c r="B18" s="24"/>
      <c r="C18" s="77"/>
      <c r="D18" s="14"/>
      <c r="E18" s="100"/>
      <c r="F18" s="1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5"/>
      <c r="R18" s="8"/>
      <c r="S18" s="7"/>
      <c r="T18" s="7"/>
      <c r="U18" s="7"/>
      <c r="V18" s="7"/>
      <c r="W18" s="7"/>
      <c r="X18" s="7"/>
    </row>
    <row r="19" spans="1:24" ht="15.75" customHeight="1" thickBot="1">
      <c r="A19" s="7"/>
      <c r="B19" s="24"/>
      <c r="C19" s="79" t="s">
        <v>108</v>
      </c>
      <c r="D19" s="24"/>
      <c r="E19" s="116">
        <f>SUM(E5:E17)</f>
        <v>0</v>
      </c>
      <c r="F19" s="101"/>
      <c r="G19" s="357" t="s">
        <v>117</v>
      </c>
      <c r="H19" s="353"/>
      <c r="I19" s="353"/>
      <c r="J19" s="353"/>
      <c r="K19" s="353"/>
      <c r="L19" s="358"/>
      <c r="M19" s="117" t="str">
        <f>IF('2INV'!M19-SUM(E5:E17)=0,("CORRECT"),("FOUT"))</f>
        <v>CORRECT</v>
      </c>
      <c r="N19" s="19"/>
      <c r="O19" s="19"/>
      <c r="P19" s="19"/>
      <c r="Q19" s="25"/>
      <c r="R19" s="8"/>
      <c r="S19" s="7"/>
      <c r="T19" s="7"/>
      <c r="U19" s="7"/>
      <c r="V19" s="7"/>
      <c r="W19" s="7"/>
      <c r="X19" s="7"/>
    </row>
    <row r="20" spans="1:24" ht="10" customHeight="1" thickBot="1">
      <c r="A20" s="7"/>
      <c r="B20" s="96"/>
      <c r="C20" s="99"/>
      <c r="D20" s="102"/>
      <c r="E20" s="103"/>
      <c r="F20" s="104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  <c r="R20" s="8"/>
      <c r="S20" s="7"/>
      <c r="T20" s="7"/>
      <c r="U20" s="7"/>
      <c r="V20" s="7"/>
      <c r="W20" s="7"/>
      <c r="X20" s="7"/>
    </row>
    <row r="21" spans="1:24" ht="15.75" customHeight="1" thickTop="1">
      <c r="A21" s="7"/>
      <c r="B21" s="24"/>
      <c r="C21" s="349" t="s">
        <v>149</v>
      </c>
      <c r="D21" s="165"/>
      <c r="E21" s="18" t="s">
        <v>63</v>
      </c>
      <c r="F21" s="50"/>
      <c r="G21" s="19"/>
      <c r="H21" s="19"/>
      <c r="I21" s="20" t="s">
        <v>65</v>
      </c>
      <c r="J21" s="19"/>
      <c r="K21" s="19"/>
      <c r="L21" s="19"/>
      <c r="M21" s="20" t="s">
        <v>64</v>
      </c>
      <c r="N21" s="19"/>
      <c r="O21" s="19"/>
      <c r="P21" s="19"/>
      <c r="Q21" s="25"/>
      <c r="R21" s="8"/>
      <c r="S21" s="7"/>
      <c r="T21" s="7"/>
      <c r="U21" s="7"/>
      <c r="V21" s="7"/>
      <c r="W21" s="7"/>
      <c r="X21" s="7"/>
    </row>
    <row r="22" spans="1:24" ht="15.75" customHeight="1">
      <c r="A22" s="7"/>
      <c r="B22" s="24"/>
      <c r="C22" s="350"/>
      <c r="D22" s="165"/>
      <c r="E22" s="18"/>
      <c r="F22" s="50"/>
      <c r="G22" s="19"/>
      <c r="H22" s="19"/>
      <c r="I22" s="20"/>
      <c r="J22" s="19"/>
      <c r="K22" s="19"/>
      <c r="L22" s="19"/>
      <c r="M22" s="20"/>
      <c r="N22" s="19"/>
      <c r="O22" s="19"/>
      <c r="P22" s="19"/>
      <c r="Q22" s="25"/>
      <c r="R22" s="8"/>
      <c r="S22" s="7"/>
      <c r="T22" s="7"/>
      <c r="U22" s="7"/>
      <c r="V22" s="7"/>
      <c r="W22" s="7"/>
      <c r="X22" s="7"/>
    </row>
    <row r="23" spans="1:24" ht="15.75" customHeight="1">
      <c r="A23" s="7"/>
      <c r="B23" s="24"/>
      <c r="C23" s="84" t="s">
        <v>125</v>
      </c>
      <c r="D23" s="19"/>
      <c r="E23" s="114"/>
      <c r="F23" s="127"/>
      <c r="G23" s="113"/>
      <c r="H23" s="113"/>
      <c r="I23" s="114"/>
      <c r="J23" s="127"/>
      <c r="K23" s="113"/>
      <c r="L23" s="113"/>
      <c r="M23" s="114"/>
      <c r="N23" s="19"/>
      <c r="O23" s="19"/>
      <c r="P23" s="19"/>
      <c r="Q23" s="25"/>
      <c r="R23" s="8"/>
      <c r="S23" s="7"/>
      <c r="T23" s="7"/>
      <c r="U23" s="7"/>
      <c r="V23" s="7"/>
      <c r="W23" s="7"/>
      <c r="X23" s="7"/>
    </row>
    <row r="24" spans="1:24" ht="10" customHeight="1">
      <c r="A24" s="7"/>
      <c r="B24" s="24"/>
      <c r="C24" s="77"/>
      <c r="D24" s="19"/>
      <c r="E24" s="113"/>
      <c r="F24" s="113"/>
      <c r="G24" s="113"/>
      <c r="H24" s="113"/>
      <c r="I24" s="113"/>
      <c r="J24" s="113"/>
      <c r="K24" s="113"/>
      <c r="L24" s="113"/>
      <c r="M24" s="113"/>
      <c r="N24" s="19"/>
      <c r="O24" s="19"/>
      <c r="P24" s="19"/>
      <c r="Q24" s="25"/>
      <c r="R24" s="8"/>
      <c r="S24" s="7"/>
      <c r="T24" s="7"/>
      <c r="U24" s="7"/>
      <c r="V24" s="7"/>
      <c r="W24" s="7"/>
      <c r="X24" s="7"/>
    </row>
    <row r="25" spans="1:24" ht="15.75" customHeight="1">
      <c r="A25" s="7"/>
      <c r="B25" s="24"/>
      <c r="C25" s="84"/>
      <c r="D25" s="19"/>
      <c r="E25" s="118"/>
      <c r="F25" s="115"/>
      <c r="G25" s="118"/>
      <c r="H25" s="119"/>
      <c r="I25" s="118"/>
      <c r="J25" s="118"/>
      <c r="K25" s="118"/>
      <c r="L25" s="118"/>
      <c r="M25" s="118"/>
      <c r="N25" s="19"/>
      <c r="O25" s="19"/>
      <c r="P25" s="19"/>
      <c r="Q25" s="25"/>
      <c r="R25" s="8"/>
      <c r="S25" s="7"/>
      <c r="T25" s="7"/>
      <c r="U25" s="7"/>
      <c r="V25" s="7"/>
      <c r="W25" s="7"/>
      <c r="X25" s="7"/>
    </row>
    <row r="26" spans="1:24" ht="10" customHeight="1">
      <c r="A26" s="7"/>
      <c r="B26" s="24"/>
      <c r="C26" s="80"/>
      <c r="D26" s="19"/>
      <c r="E26" s="54"/>
      <c r="F26" s="50"/>
      <c r="G26" s="4"/>
      <c r="H26" s="5"/>
      <c r="I26" s="4"/>
      <c r="J26" s="4"/>
      <c r="K26" s="4"/>
      <c r="L26" s="4"/>
      <c r="M26" s="4"/>
      <c r="N26" s="19"/>
      <c r="O26" s="19"/>
      <c r="P26" s="19"/>
      <c r="Q26" s="25"/>
      <c r="R26" s="8"/>
      <c r="S26" s="7"/>
      <c r="T26" s="7"/>
      <c r="U26" s="7"/>
      <c r="V26" s="7"/>
      <c r="W26" s="7"/>
      <c r="X26" s="7"/>
    </row>
    <row r="27" spans="1:24" ht="15.75" customHeight="1">
      <c r="A27" s="7"/>
      <c r="B27" s="24"/>
      <c r="C27" s="355" t="s">
        <v>213</v>
      </c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25"/>
      <c r="R27" s="8"/>
      <c r="S27" s="7"/>
      <c r="T27" s="7"/>
      <c r="U27" s="7"/>
      <c r="V27" s="7"/>
      <c r="W27" s="7"/>
      <c r="X27" s="7"/>
    </row>
    <row r="28" spans="1:24" ht="10" customHeight="1" thickBot="1">
      <c r="A28" s="7"/>
      <c r="B28" s="55"/>
      <c r="C28" s="60"/>
      <c r="D28" s="56"/>
      <c r="E28" s="61"/>
      <c r="F28" s="61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  <c r="R28" s="8"/>
      <c r="S28" s="7"/>
      <c r="T28" s="7"/>
      <c r="U28" s="7"/>
      <c r="V28" s="7"/>
      <c r="W28" s="7"/>
      <c r="X28" s="7"/>
    </row>
    <row r="29" spans="1:24" ht="12" customHeight="1" thickTop="1">
      <c r="A29" s="7"/>
      <c r="B29" s="8"/>
      <c r="C29" s="110"/>
      <c r="D29" s="8"/>
      <c r="E29" s="111"/>
      <c r="F29" s="11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"/>
      <c r="T29" s="7"/>
      <c r="U29" s="7"/>
      <c r="V29" s="7"/>
      <c r="W29" s="7"/>
      <c r="X29" s="7"/>
    </row>
    <row r="30" spans="1:24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8"/>
      <c r="Q30" s="8"/>
      <c r="R30" s="8"/>
      <c r="S30" s="7"/>
      <c r="T30" s="7"/>
      <c r="U30" s="7"/>
      <c r="V30" s="7"/>
      <c r="W30" s="7"/>
      <c r="X30" s="7"/>
    </row>
    <row r="31" spans="1:24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1"/>
      <c r="Q31" s="71"/>
      <c r="R31" s="71"/>
      <c r="S31" s="70"/>
      <c r="T31" s="70"/>
      <c r="U31" s="70"/>
      <c r="V31" s="70"/>
      <c r="W31" s="70"/>
      <c r="X31" s="70"/>
    </row>
    <row r="32" spans="1:24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1"/>
      <c r="Q32" s="71"/>
      <c r="R32" s="71"/>
      <c r="S32" s="70"/>
      <c r="T32" s="70"/>
      <c r="U32" s="70"/>
      <c r="V32" s="70"/>
      <c r="W32" s="70"/>
      <c r="X32" s="70"/>
    </row>
    <row r="33" spans="1: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1"/>
      <c r="Q33" s="71"/>
      <c r="R33" s="71"/>
      <c r="S33" s="70"/>
      <c r="T33" s="70"/>
      <c r="U33" s="70"/>
      <c r="V33" s="70"/>
      <c r="W33" s="70"/>
      <c r="X33" s="70"/>
    </row>
    <row r="34" spans="1: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71"/>
      <c r="Q34" s="71"/>
      <c r="R34" s="71"/>
      <c r="S34" s="70"/>
      <c r="T34" s="70"/>
      <c r="U34" s="70"/>
      <c r="V34" s="70"/>
      <c r="W34" s="70"/>
      <c r="X34" s="70"/>
    </row>
    <row r="35" spans="1:25">
      <c r="A35" s="70"/>
      <c r="B35" s="70"/>
      <c r="C35" s="70" t="str">
        <f t="shared" ref="C35:C47" si="0">C5</f>
        <v>KAPITAAL</v>
      </c>
      <c r="D35" s="70"/>
      <c r="E35" s="70">
        <f t="shared" ref="E35:E47" si="1">E5</f>
        <v>0</v>
      </c>
      <c r="F35" s="70"/>
      <c r="G35" s="70"/>
      <c r="H35" s="70"/>
      <c r="I35" s="70">
        <f t="shared" ref="I35:I47" si="2">I5</f>
        <v>0</v>
      </c>
      <c r="J35" s="70"/>
      <c r="K35" s="70"/>
      <c r="L35" s="70"/>
      <c r="M35" s="70">
        <f>M5</f>
        <v>0</v>
      </c>
      <c r="N35" s="70"/>
      <c r="O35" s="71"/>
      <c r="P35" s="71"/>
      <c r="Q35" s="71"/>
      <c r="R35" s="71"/>
      <c r="S35" s="70"/>
      <c r="T35" s="70"/>
      <c r="U35" s="70"/>
      <c r="V35" s="70"/>
      <c r="W35" s="70"/>
      <c r="X35" s="70"/>
    </row>
    <row r="36" spans="1:25">
      <c r="A36" s="70"/>
      <c r="B36" s="70"/>
      <c r="C36" s="70" t="str">
        <f t="shared" si="0"/>
        <v>KAPITAAL</v>
      </c>
      <c r="D36" s="70"/>
      <c r="E36" s="70">
        <f t="shared" si="1"/>
        <v>0</v>
      </c>
      <c r="F36" s="70"/>
      <c r="G36" s="70"/>
      <c r="H36" s="70"/>
      <c r="I36" s="70">
        <f t="shared" si="2"/>
        <v>0</v>
      </c>
      <c r="J36" s="70"/>
      <c r="K36" s="70"/>
      <c r="L36" s="70"/>
      <c r="M36" s="70">
        <f>M6</f>
        <v>0</v>
      </c>
      <c r="N36" s="70"/>
      <c r="O36" s="71"/>
      <c r="P36" s="71"/>
      <c r="Q36" s="71"/>
      <c r="R36" s="71"/>
      <c r="S36" s="70"/>
      <c r="T36" s="70"/>
      <c r="U36" s="70"/>
      <c r="V36" s="70"/>
      <c r="W36" s="70"/>
      <c r="X36" s="70"/>
    </row>
    <row r="37" spans="1:25">
      <c r="A37" s="70"/>
      <c r="B37" s="70"/>
      <c r="C37" s="70" t="str">
        <f t="shared" si="0"/>
        <v xml:space="preserve">ACHTERGESTELDE  LENING </v>
      </c>
      <c r="D37" s="70"/>
      <c r="E37" s="70">
        <f t="shared" si="1"/>
        <v>0</v>
      </c>
      <c r="F37" s="70"/>
      <c r="G37" s="70"/>
      <c r="H37" s="70"/>
      <c r="I37" s="70">
        <f t="shared" si="2"/>
        <v>0</v>
      </c>
      <c r="J37" s="70"/>
      <c r="K37" s="70"/>
      <c r="L37" s="70"/>
      <c r="M37" s="70">
        <f t="shared" ref="M37:M47" si="3">IF(I37=0,0,((E37+(E37-I52)/2)*I37))</f>
        <v>0</v>
      </c>
      <c r="N37" s="70"/>
      <c r="O37" s="71"/>
      <c r="P37" s="71"/>
      <c r="Q37" s="71"/>
      <c r="R37" s="71"/>
      <c r="S37" s="70">
        <f>IF(E37=0,0,E37-I52)</f>
        <v>0</v>
      </c>
      <c r="T37" s="70"/>
      <c r="U37" s="70">
        <f>IF(I37=0,0,((S37+(S37-I52)/2)*I37))</f>
        <v>0</v>
      </c>
      <c r="V37" s="70"/>
      <c r="W37" s="70">
        <f>IF(I37=0,0,S37-I52)</f>
        <v>0</v>
      </c>
      <c r="X37" s="70"/>
      <c r="Y37" s="70">
        <f>IF(I37=0,0,((W37+(W37-I52)/2)*I37))</f>
        <v>0</v>
      </c>
    </row>
    <row r="38" spans="1:25">
      <c r="A38" s="70"/>
      <c r="B38" s="70"/>
      <c r="C38" s="70" t="str">
        <f t="shared" si="0"/>
        <v>ACHTERGESTELDE  LENING</v>
      </c>
      <c r="D38" s="70"/>
      <c r="E38" s="70">
        <f t="shared" si="1"/>
        <v>0</v>
      </c>
      <c r="F38" s="70"/>
      <c r="G38" s="70"/>
      <c r="H38" s="70"/>
      <c r="I38" s="70">
        <f t="shared" si="2"/>
        <v>0</v>
      </c>
      <c r="J38" s="70"/>
      <c r="K38" s="70"/>
      <c r="L38" s="70"/>
      <c r="M38" s="70">
        <f t="shared" si="3"/>
        <v>0</v>
      </c>
      <c r="N38" s="70"/>
      <c r="O38" s="71"/>
      <c r="P38" s="71"/>
      <c r="Q38" s="71"/>
      <c r="R38" s="71"/>
      <c r="S38" s="70">
        <f t="shared" ref="S38:S45" si="4">IF(E38=0,0,E38-I53)</f>
        <v>0</v>
      </c>
      <c r="T38" s="70"/>
      <c r="U38" s="70">
        <f t="shared" ref="U38:U45" si="5">IF(I38=0,0,((S38+(S38-I53)/2)*I38))</f>
        <v>0</v>
      </c>
      <c r="V38" s="70"/>
      <c r="W38" s="70">
        <f t="shared" ref="W38:W45" si="6">IF(I38=0,0,S38-I53)</f>
        <v>0</v>
      </c>
      <c r="X38" s="70"/>
      <c r="Y38" s="70">
        <f t="shared" ref="Y38:Y45" si="7">IF(I38=0,0,((W38+(W38-I53)/2)*I38))</f>
        <v>0</v>
      </c>
    </row>
    <row r="39" spans="1:25">
      <c r="A39" s="70"/>
      <c r="B39" s="70"/>
      <c r="C39" s="70" t="str">
        <f t="shared" si="0"/>
        <v>HYPOTHEEK</v>
      </c>
      <c r="D39" s="70"/>
      <c r="E39" s="70">
        <f t="shared" si="1"/>
        <v>0</v>
      </c>
      <c r="F39" s="70"/>
      <c r="G39" s="70"/>
      <c r="H39" s="70"/>
      <c r="I39" s="70">
        <f t="shared" si="2"/>
        <v>0</v>
      </c>
      <c r="J39" s="70"/>
      <c r="K39" s="70"/>
      <c r="L39" s="70"/>
      <c r="M39" s="70">
        <f t="shared" si="3"/>
        <v>0</v>
      </c>
      <c r="N39" s="70"/>
      <c r="O39" s="71"/>
      <c r="P39" s="71"/>
      <c r="Q39" s="71"/>
      <c r="R39" s="71"/>
      <c r="S39" s="70">
        <f t="shared" si="4"/>
        <v>0</v>
      </c>
      <c r="T39" s="70"/>
      <c r="U39" s="70">
        <f t="shared" si="5"/>
        <v>0</v>
      </c>
      <c r="V39" s="70"/>
      <c r="W39" s="70">
        <f t="shared" si="6"/>
        <v>0</v>
      </c>
      <c r="X39" s="70"/>
      <c r="Y39" s="70">
        <f t="shared" si="7"/>
        <v>0</v>
      </c>
    </row>
    <row r="40" spans="1:25">
      <c r="A40" s="70"/>
      <c r="B40" s="70"/>
      <c r="C40" s="70" t="str">
        <f t="shared" si="0"/>
        <v>BORGSTELLINGSKREDIET</v>
      </c>
      <c r="D40" s="70"/>
      <c r="E40" s="70">
        <f t="shared" si="1"/>
        <v>0</v>
      </c>
      <c r="F40" s="70"/>
      <c r="G40" s="70"/>
      <c r="H40" s="70"/>
      <c r="I40" s="70">
        <f t="shared" si="2"/>
        <v>0</v>
      </c>
      <c r="J40" s="70"/>
      <c r="K40" s="70"/>
      <c r="L40" s="70"/>
      <c r="M40" s="70">
        <f t="shared" si="3"/>
        <v>0</v>
      </c>
      <c r="N40" s="70"/>
      <c r="O40" s="71"/>
      <c r="P40" s="71"/>
      <c r="Q40" s="71"/>
      <c r="R40" s="71"/>
      <c r="S40" s="70">
        <f t="shared" si="4"/>
        <v>0</v>
      </c>
      <c r="T40" s="70"/>
      <c r="U40" s="70">
        <f t="shared" si="5"/>
        <v>0</v>
      </c>
      <c r="V40" s="70"/>
      <c r="W40" s="70">
        <f t="shared" si="6"/>
        <v>0</v>
      </c>
      <c r="X40" s="70"/>
      <c r="Y40" s="70">
        <f t="shared" si="7"/>
        <v>0</v>
      </c>
    </row>
    <row r="41" spans="1:25">
      <c r="A41" s="70"/>
      <c r="B41" s="70"/>
      <c r="C41" s="70" t="str">
        <f t="shared" si="0"/>
        <v>LENING  BANK</v>
      </c>
      <c r="D41" s="70"/>
      <c r="E41" s="70">
        <f t="shared" si="1"/>
        <v>0</v>
      </c>
      <c r="F41" s="70"/>
      <c r="G41" s="70"/>
      <c r="H41" s="70"/>
      <c r="I41" s="70">
        <f t="shared" si="2"/>
        <v>0</v>
      </c>
      <c r="J41" s="70"/>
      <c r="K41" s="70"/>
      <c r="L41" s="70"/>
      <c r="M41" s="70">
        <f>IF(I41=0,0,(((E41+(E41-I56))/2)*I41))</f>
        <v>0</v>
      </c>
      <c r="N41" s="70"/>
      <c r="O41" s="71"/>
      <c r="P41" s="71"/>
      <c r="Q41" s="71"/>
      <c r="R41" s="71"/>
      <c r="S41" s="70">
        <f t="shared" si="4"/>
        <v>0</v>
      </c>
      <c r="T41" s="70"/>
      <c r="U41" s="70">
        <f>IF(I41=0,0,(((S41+(S41-I56))/2)*I41))</f>
        <v>0</v>
      </c>
      <c r="V41" s="70"/>
      <c r="W41" s="70">
        <f t="shared" si="6"/>
        <v>0</v>
      </c>
      <c r="X41" s="70"/>
      <c r="Y41" s="70">
        <f>IF(I41=0,0,(((W41+(W41-I56))/2)*I41))</f>
        <v>0</v>
      </c>
    </row>
    <row r="42" spans="1:25">
      <c r="A42" s="70"/>
      <c r="B42" s="70"/>
      <c r="C42" s="70" t="str">
        <f t="shared" si="0"/>
        <v>LENING</v>
      </c>
      <c r="D42" s="70"/>
      <c r="E42" s="70">
        <f t="shared" si="1"/>
        <v>0</v>
      </c>
      <c r="F42" s="70"/>
      <c r="G42" s="70"/>
      <c r="H42" s="70"/>
      <c r="I42" s="70">
        <f t="shared" si="2"/>
        <v>0</v>
      </c>
      <c r="J42" s="70"/>
      <c r="K42" s="70"/>
      <c r="L42" s="70"/>
      <c r="M42" s="70">
        <f t="shared" si="3"/>
        <v>0</v>
      </c>
      <c r="N42" s="70"/>
      <c r="O42" s="71"/>
      <c r="P42" s="71"/>
      <c r="Q42" s="71"/>
      <c r="R42" s="71"/>
      <c r="S42" s="70">
        <f t="shared" si="4"/>
        <v>0</v>
      </c>
      <c r="T42" s="70"/>
      <c r="U42" s="70">
        <f t="shared" si="5"/>
        <v>0</v>
      </c>
      <c r="V42" s="70"/>
      <c r="W42" s="70">
        <f t="shared" si="6"/>
        <v>0</v>
      </c>
      <c r="X42" s="70"/>
      <c r="Y42" s="70">
        <f t="shared" si="7"/>
        <v>0</v>
      </c>
    </row>
    <row r="43" spans="1:25">
      <c r="A43" s="72"/>
      <c r="B43" s="72"/>
      <c r="C43" s="70" t="str">
        <f t="shared" si="0"/>
        <v>LEASING</v>
      </c>
      <c r="D43" s="72"/>
      <c r="E43" s="70">
        <f t="shared" si="1"/>
        <v>0</v>
      </c>
      <c r="F43" s="72"/>
      <c r="G43" s="72"/>
      <c r="H43" s="72"/>
      <c r="I43" s="70">
        <f t="shared" si="2"/>
        <v>0</v>
      </c>
      <c r="J43" s="72"/>
      <c r="K43" s="72"/>
      <c r="L43" s="72"/>
      <c r="M43" s="70">
        <f t="shared" si="3"/>
        <v>0</v>
      </c>
      <c r="N43" s="72"/>
      <c r="O43" s="72"/>
      <c r="P43" s="72"/>
      <c r="Q43" s="72"/>
      <c r="R43" s="72"/>
      <c r="S43" s="70">
        <f t="shared" si="4"/>
        <v>0</v>
      </c>
      <c r="T43" s="70"/>
      <c r="U43" s="70">
        <f t="shared" si="5"/>
        <v>0</v>
      </c>
      <c r="V43" s="70"/>
      <c r="W43" s="70">
        <f t="shared" si="6"/>
        <v>0</v>
      </c>
      <c r="X43" s="70"/>
      <c r="Y43" s="70">
        <f t="shared" si="7"/>
        <v>0</v>
      </c>
    </row>
    <row r="44" spans="1:25">
      <c r="A44" s="72"/>
      <c r="B44" s="72"/>
      <c r="C44" s="70" t="str">
        <f t="shared" si="0"/>
        <v>REKENING  COURANT  BANK</v>
      </c>
      <c r="D44" s="72"/>
      <c r="E44" s="70">
        <f t="shared" si="1"/>
        <v>0</v>
      </c>
      <c r="F44" s="72"/>
      <c r="G44" s="72"/>
      <c r="H44" s="72"/>
      <c r="I44" s="70">
        <f t="shared" si="2"/>
        <v>0</v>
      </c>
      <c r="J44" s="72"/>
      <c r="K44" s="72"/>
      <c r="L44" s="72"/>
      <c r="M44" s="70">
        <f t="shared" si="3"/>
        <v>0</v>
      </c>
      <c r="N44" s="72"/>
      <c r="O44" s="72"/>
      <c r="P44" s="72"/>
      <c r="Q44" s="72"/>
      <c r="R44" s="72"/>
      <c r="S44" s="70">
        <f t="shared" si="4"/>
        <v>0</v>
      </c>
      <c r="T44" s="70"/>
      <c r="U44" s="70">
        <f t="shared" si="5"/>
        <v>0</v>
      </c>
      <c r="V44" s="70"/>
      <c r="W44" s="70">
        <f t="shared" si="6"/>
        <v>0</v>
      </c>
      <c r="X44" s="70"/>
      <c r="Y44" s="70">
        <f t="shared" si="7"/>
        <v>0</v>
      </c>
    </row>
    <row r="45" spans="1:25">
      <c r="A45" s="72"/>
      <c r="B45" s="72"/>
      <c r="C45" s="70" t="str">
        <f t="shared" si="0"/>
        <v>REKENING  COURANT  BANK</v>
      </c>
      <c r="D45" s="72"/>
      <c r="E45" s="70">
        <f t="shared" si="1"/>
        <v>0</v>
      </c>
      <c r="F45" s="72"/>
      <c r="G45" s="72"/>
      <c r="H45" s="72"/>
      <c r="I45" s="70">
        <f t="shared" si="2"/>
        <v>0</v>
      </c>
      <c r="J45" s="72"/>
      <c r="K45" s="72"/>
      <c r="L45" s="72"/>
      <c r="M45" s="70">
        <f t="shared" si="3"/>
        <v>0</v>
      </c>
      <c r="N45" s="72"/>
      <c r="O45" s="72"/>
      <c r="P45" s="72"/>
      <c r="Q45" s="72"/>
      <c r="R45" s="72"/>
      <c r="S45" s="70">
        <f t="shared" si="4"/>
        <v>0</v>
      </c>
      <c r="T45" s="70"/>
      <c r="U45" s="70">
        <f t="shared" si="5"/>
        <v>0</v>
      </c>
      <c r="V45" s="70"/>
      <c r="W45" s="70">
        <f t="shared" si="6"/>
        <v>0</v>
      </c>
      <c r="X45" s="70"/>
      <c r="Y45" s="70">
        <f t="shared" si="7"/>
        <v>0</v>
      </c>
    </row>
    <row r="46" spans="1:25">
      <c r="A46" s="72"/>
      <c r="B46" s="72"/>
      <c r="C46" s="70" t="str">
        <f t="shared" si="0"/>
        <v>CREDITEUREN</v>
      </c>
      <c r="D46" s="72"/>
      <c r="E46" s="70">
        <f t="shared" si="1"/>
        <v>0</v>
      </c>
      <c r="F46" s="72"/>
      <c r="G46" s="72"/>
      <c r="H46" s="72"/>
      <c r="I46" s="70">
        <f t="shared" si="2"/>
        <v>0</v>
      </c>
      <c r="J46" s="72"/>
      <c r="K46" s="72"/>
      <c r="L46" s="72"/>
      <c r="M46" s="70"/>
      <c r="N46" s="72"/>
      <c r="O46" s="72"/>
      <c r="P46" s="72"/>
      <c r="Q46" s="72"/>
      <c r="R46" s="72"/>
      <c r="S46" s="70"/>
      <c r="T46" s="70"/>
      <c r="U46" s="70"/>
      <c r="V46" s="70"/>
      <c r="W46" s="70"/>
      <c r="X46" s="70"/>
      <c r="Y46" s="70"/>
    </row>
    <row r="47" spans="1:25">
      <c r="A47" s="72"/>
      <c r="B47" s="72"/>
      <c r="C47" s="70" t="str">
        <f t="shared" si="0"/>
        <v>VOORFINANCIERING  B.T.W.</v>
      </c>
      <c r="D47" s="72"/>
      <c r="E47" s="70">
        <f t="shared" si="1"/>
        <v>0</v>
      </c>
      <c r="F47" s="72"/>
      <c r="G47" s="72"/>
      <c r="H47" s="72"/>
      <c r="I47" s="70">
        <f t="shared" si="2"/>
        <v>0</v>
      </c>
      <c r="J47" s="72"/>
      <c r="K47" s="72"/>
      <c r="L47" s="72"/>
      <c r="M47" s="70">
        <f t="shared" si="3"/>
        <v>0</v>
      </c>
      <c r="N47" s="72"/>
      <c r="O47" s="72"/>
      <c r="P47" s="72"/>
      <c r="Q47" s="72"/>
      <c r="R47" s="72"/>
      <c r="S47" s="70"/>
      <c r="T47" s="70"/>
      <c r="V47" s="70"/>
      <c r="W47" s="70"/>
      <c r="X47" s="70"/>
    </row>
    <row r="48" spans="1:2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0"/>
      <c r="T48" s="70"/>
      <c r="U48" s="70"/>
      <c r="V48" s="70"/>
      <c r="W48" s="70"/>
      <c r="X48" s="70"/>
    </row>
    <row r="49" spans="1:2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0">
        <f>SUM(M37:M45)</f>
        <v>0</v>
      </c>
      <c r="N49" s="72"/>
      <c r="O49" s="72"/>
      <c r="P49" s="72"/>
      <c r="Q49" s="72"/>
      <c r="R49" s="72"/>
      <c r="S49" s="70"/>
      <c r="T49" s="70"/>
      <c r="U49" s="70">
        <f>SUM(U37:U45)</f>
        <v>0</v>
      </c>
      <c r="V49" s="70"/>
      <c r="W49" s="70"/>
      <c r="X49" s="70"/>
      <c r="Y49" s="70">
        <f>SUM(Y37:Y45)</f>
        <v>0</v>
      </c>
    </row>
    <row r="50" spans="1:25">
      <c r="A50" s="72"/>
      <c r="B50" s="72"/>
      <c r="C50" s="72" t="str">
        <f>C5</f>
        <v>KAPITAAL</v>
      </c>
      <c r="D50" s="72"/>
      <c r="E50" s="72">
        <f>E5</f>
        <v>0</v>
      </c>
      <c r="F50" s="72"/>
      <c r="G50" s="72"/>
      <c r="H50" s="72"/>
      <c r="I50" s="72">
        <f>I5</f>
        <v>0</v>
      </c>
      <c r="J50" s="72"/>
      <c r="K50" s="72"/>
      <c r="L50" s="72"/>
      <c r="M50" s="72">
        <f t="shared" ref="M50:M61" si="8">M5</f>
        <v>0</v>
      </c>
      <c r="N50" s="72"/>
      <c r="O50" s="72"/>
      <c r="P50" s="72"/>
      <c r="Q50" s="72"/>
      <c r="R50" s="72"/>
      <c r="S50" s="70"/>
      <c r="T50" s="70"/>
      <c r="U50" s="70"/>
      <c r="V50" s="70"/>
      <c r="W50" s="70"/>
      <c r="X50" s="70"/>
    </row>
    <row r="51" spans="1:25">
      <c r="A51" s="72"/>
      <c r="B51" s="72"/>
      <c r="C51" s="72" t="str">
        <f t="shared" ref="C51:E67" si="9">C6</f>
        <v>KAPITAAL</v>
      </c>
      <c r="D51" s="72"/>
      <c r="E51" s="72">
        <f t="shared" si="9"/>
        <v>0</v>
      </c>
      <c r="F51" s="72"/>
      <c r="G51" s="72"/>
      <c r="H51" s="72"/>
      <c r="I51" s="72">
        <f>I6</f>
        <v>0</v>
      </c>
      <c r="J51" s="72"/>
      <c r="K51" s="72"/>
      <c r="L51" s="72"/>
      <c r="M51" s="72">
        <f t="shared" si="8"/>
        <v>0</v>
      </c>
      <c r="N51" s="72"/>
      <c r="O51" s="72"/>
      <c r="P51" s="72"/>
      <c r="Q51" s="72"/>
      <c r="R51" s="72"/>
      <c r="S51" s="70"/>
      <c r="T51" s="70"/>
      <c r="U51" s="70"/>
      <c r="V51" s="70"/>
      <c r="W51" s="70"/>
      <c r="X51" s="70"/>
    </row>
    <row r="52" spans="1:25">
      <c r="A52" s="72"/>
      <c r="B52" s="72"/>
      <c r="C52" s="72" t="str">
        <f t="shared" si="9"/>
        <v xml:space="preserve">ACHTERGESTELDE  LENING </v>
      </c>
      <c r="D52" s="72"/>
      <c r="E52" s="72">
        <f t="shared" si="9"/>
        <v>0</v>
      </c>
      <c r="F52" s="72"/>
      <c r="G52" s="72"/>
      <c r="H52" s="72"/>
      <c r="I52" s="72">
        <f t="shared" ref="I52:I60" si="10">IF(M52=0,0,E52/M52)</f>
        <v>0</v>
      </c>
      <c r="J52" s="72"/>
      <c r="K52" s="72"/>
      <c r="L52" s="72"/>
      <c r="M52" s="72">
        <f t="shared" si="8"/>
        <v>0</v>
      </c>
      <c r="N52" s="72"/>
      <c r="O52" s="72"/>
      <c r="P52" s="72"/>
      <c r="Q52" s="72"/>
      <c r="R52" s="72"/>
      <c r="S52" s="70"/>
      <c r="T52" s="70"/>
      <c r="U52" s="70"/>
      <c r="V52" s="70"/>
      <c r="W52" s="70"/>
      <c r="X52" s="70"/>
    </row>
    <row r="53" spans="1:25">
      <c r="A53" s="70"/>
      <c r="B53" s="70"/>
      <c r="C53" s="72" t="str">
        <f t="shared" si="9"/>
        <v>ACHTERGESTELDE  LENING</v>
      </c>
      <c r="D53" s="70"/>
      <c r="E53" s="72">
        <f t="shared" si="9"/>
        <v>0</v>
      </c>
      <c r="F53" s="70"/>
      <c r="G53" s="70"/>
      <c r="H53" s="70"/>
      <c r="I53" s="72">
        <f t="shared" si="10"/>
        <v>0</v>
      </c>
      <c r="J53" s="70"/>
      <c r="K53" s="70"/>
      <c r="L53" s="70"/>
      <c r="M53" s="72">
        <f t="shared" si="8"/>
        <v>0</v>
      </c>
      <c r="N53" s="70"/>
      <c r="O53" s="71"/>
      <c r="P53" s="71"/>
      <c r="Q53" s="71"/>
      <c r="R53" s="71"/>
      <c r="S53" s="70"/>
      <c r="T53" s="70"/>
      <c r="U53" s="70"/>
      <c r="V53" s="70"/>
      <c r="W53" s="70"/>
      <c r="X53" s="70"/>
    </row>
    <row r="54" spans="1:25">
      <c r="A54" s="70"/>
      <c r="B54" s="70"/>
      <c r="C54" s="72" t="str">
        <f t="shared" si="9"/>
        <v>HYPOTHEEK</v>
      </c>
      <c r="D54" s="70"/>
      <c r="E54" s="72">
        <f t="shared" si="9"/>
        <v>0</v>
      </c>
      <c r="F54" s="70"/>
      <c r="G54" s="70"/>
      <c r="H54" s="70"/>
      <c r="I54" s="72">
        <f t="shared" si="10"/>
        <v>0</v>
      </c>
      <c r="J54" s="70"/>
      <c r="K54" s="70"/>
      <c r="L54" s="70"/>
      <c r="M54" s="72">
        <f t="shared" si="8"/>
        <v>0</v>
      </c>
      <c r="N54" s="70"/>
      <c r="O54" s="71"/>
      <c r="P54" s="71"/>
      <c r="Q54" s="71"/>
      <c r="R54" s="71"/>
      <c r="S54" s="70"/>
      <c r="T54" s="70"/>
      <c r="U54" s="70"/>
      <c r="V54" s="70"/>
      <c r="W54" s="70"/>
      <c r="X54" s="70"/>
    </row>
    <row r="55" spans="1:25">
      <c r="A55" s="70"/>
      <c r="B55" s="59"/>
      <c r="C55" s="72" t="str">
        <f t="shared" si="9"/>
        <v>BORGSTELLINGSKREDIET</v>
      </c>
      <c r="D55" s="59"/>
      <c r="E55" s="72">
        <f t="shared" si="9"/>
        <v>0</v>
      </c>
      <c r="F55" s="59"/>
      <c r="G55" s="59"/>
      <c r="H55" s="59"/>
      <c r="I55" s="72">
        <f t="shared" si="10"/>
        <v>0</v>
      </c>
      <c r="J55" s="59"/>
      <c r="K55" s="59"/>
      <c r="L55" s="59"/>
      <c r="M55" s="72">
        <f t="shared" si="8"/>
        <v>0</v>
      </c>
      <c r="N55" s="59"/>
      <c r="O55" s="73"/>
      <c r="P55" s="73"/>
      <c r="Q55" s="73"/>
      <c r="R55" s="71"/>
      <c r="S55" s="59"/>
      <c r="T55" s="59"/>
      <c r="U55" s="59"/>
      <c r="V55" s="59"/>
      <c r="W55" s="59"/>
      <c r="X55" s="59"/>
    </row>
    <row r="56" spans="1:25">
      <c r="A56" s="72"/>
      <c r="B56" s="63"/>
      <c r="C56" s="72" t="str">
        <f t="shared" si="9"/>
        <v>LENING  BANK</v>
      </c>
      <c r="D56" s="63"/>
      <c r="E56" s="72">
        <f t="shared" si="9"/>
        <v>0</v>
      </c>
      <c r="F56" s="63"/>
      <c r="G56" s="63"/>
      <c r="H56" s="63"/>
      <c r="I56" s="72">
        <f t="shared" si="10"/>
        <v>0</v>
      </c>
      <c r="J56" s="63"/>
      <c r="K56" s="63"/>
      <c r="L56" s="63"/>
      <c r="M56" s="72">
        <f t="shared" si="8"/>
        <v>0</v>
      </c>
      <c r="N56" s="63"/>
      <c r="O56" s="74"/>
      <c r="P56" s="74"/>
      <c r="Q56" s="74"/>
      <c r="R56" s="75"/>
      <c r="S56" s="63"/>
      <c r="T56" s="63"/>
      <c r="U56" s="63"/>
      <c r="V56" s="63"/>
      <c r="W56" s="63"/>
      <c r="X56" s="63"/>
    </row>
    <row r="57" spans="1:25">
      <c r="A57" s="72"/>
      <c r="B57" s="63"/>
      <c r="C57" s="72" t="str">
        <f t="shared" si="9"/>
        <v>LENING</v>
      </c>
      <c r="D57" s="63"/>
      <c r="E57" s="72">
        <f t="shared" si="9"/>
        <v>0</v>
      </c>
      <c r="F57" s="63"/>
      <c r="G57" s="63"/>
      <c r="H57" s="63"/>
      <c r="I57" s="72">
        <f t="shared" si="10"/>
        <v>0</v>
      </c>
      <c r="J57" s="63"/>
      <c r="K57" s="63"/>
      <c r="L57" s="63"/>
      <c r="M57" s="72">
        <f t="shared" si="8"/>
        <v>0</v>
      </c>
      <c r="N57" s="63"/>
      <c r="O57" s="74"/>
      <c r="P57" s="74"/>
      <c r="Q57" s="74"/>
      <c r="R57" s="75"/>
      <c r="S57" s="63"/>
      <c r="T57" s="63"/>
      <c r="U57" s="63"/>
      <c r="V57" s="63"/>
      <c r="W57" s="63"/>
      <c r="X57" s="63"/>
    </row>
    <row r="58" spans="1:25">
      <c r="A58" s="72"/>
      <c r="B58" s="63"/>
      <c r="C58" s="72" t="str">
        <f t="shared" si="9"/>
        <v>LEASING</v>
      </c>
      <c r="D58" s="63"/>
      <c r="E58" s="72">
        <f t="shared" si="9"/>
        <v>0</v>
      </c>
      <c r="F58" s="63"/>
      <c r="G58" s="63"/>
      <c r="H58" s="63"/>
      <c r="I58" s="327">
        <f t="shared" si="10"/>
        <v>0</v>
      </c>
      <c r="J58" s="63"/>
      <c r="K58" s="63"/>
      <c r="L58" s="63"/>
      <c r="M58" s="72">
        <f t="shared" si="8"/>
        <v>0</v>
      </c>
      <c r="N58" s="63"/>
      <c r="O58" s="74"/>
      <c r="P58" s="74"/>
      <c r="Q58" s="74"/>
      <c r="R58" s="75"/>
      <c r="S58" s="63"/>
      <c r="T58" s="63"/>
      <c r="U58" s="63"/>
      <c r="V58" s="63"/>
      <c r="W58" s="63"/>
      <c r="X58" s="63"/>
    </row>
    <row r="59" spans="1:25">
      <c r="A59" s="72"/>
      <c r="B59" s="63"/>
      <c r="C59" s="72" t="str">
        <f t="shared" si="9"/>
        <v>REKENING  COURANT  BANK</v>
      </c>
      <c r="D59" s="63"/>
      <c r="E59" s="72">
        <f t="shared" si="9"/>
        <v>0</v>
      </c>
      <c r="F59" s="63"/>
      <c r="G59" s="63"/>
      <c r="H59" s="63"/>
      <c r="I59" s="72">
        <f t="shared" si="10"/>
        <v>0</v>
      </c>
      <c r="J59" s="63"/>
      <c r="K59" s="63"/>
      <c r="L59" s="63"/>
      <c r="M59" s="72">
        <f t="shared" si="8"/>
        <v>0</v>
      </c>
      <c r="N59" s="63"/>
      <c r="O59" s="74"/>
      <c r="P59" s="74"/>
      <c r="Q59" s="74"/>
      <c r="R59" s="74"/>
      <c r="S59" s="63"/>
      <c r="T59" s="63"/>
      <c r="U59" s="63"/>
      <c r="V59" s="63"/>
      <c r="W59" s="63"/>
      <c r="X59" s="63"/>
    </row>
    <row r="60" spans="1:25">
      <c r="A60" s="72"/>
      <c r="B60" s="63"/>
      <c r="C60" s="72" t="str">
        <f t="shared" si="9"/>
        <v>REKENING  COURANT  BANK</v>
      </c>
      <c r="D60" s="63"/>
      <c r="E60" s="72">
        <f t="shared" si="9"/>
        <v>0</v>
      </c>
      <c r="F60" s="63"/>
      <c r="G60" s="63"/>
      <c r="H60" s="63"/>
      <c r="I60" s="72">
        <f t="shared" si="10"/>
        <v>0</v>
      </c>
      <c r="J60" s="63"/>
      <c r="K60" s="63"/>
      <c r="L60" s="63"/>
      <c r="M60" s="72">
        <f t="shared" si="8"/>
        <v>0</v>
      </c>
      <c r="N60" s="63"/>
      <c r="O60" s="74"/>
      <c r="P60" s="74"/>
      <c r="Q60" s="74"/>
      <c r="R60" s="74"/>
      <c r="S60" s="63"/>
      <c r="T60" s="63"/>
      <c r="U60" s="63"/>
      <c r="V60" s="63"/>
      <c r="W60" s="63"/>
      <c r="X60" s="63"/>
    </row>
    <row r="61" spans="1:25">
      <c r="A61" s="72"/>
      <c r="B61" s="63"/>
      <c r="C61" s="72" t="str">
        <f t="shared" si="9"/>
        <v>CREDITEUREN</v>
      </c>
      <c r="D61" s="63"/>
      <c r="E61" s="72">
        <f t="shared" si="9"/>
        <v>0</v>
      </c>
      <c r="F61" s="63"/>
      <c r="G61" s="63"/>
      <c r="H61" s="63"/>
      <c r="I61" s="72">
        <f>I16</f>
        <v>0</v>
      </c>
      <c r="J61" s="63"/>
      <c r="K61" s="63"/>
      <c r="L61" s="63"/>
      <c r="M61" s="72">
        <f t="shared" si="8"/>
        <v>0</v>
      </c>
      <c r="N61" s="63"/>
      <c r="O61" s="74"/>
      <c r="P61" s="74"/>
      <c r="Q61" s="74"/>
      <c r="R61" s="74"/>
      <c r="S61" s="63"/>
      <c r="T61" s="63"/>
      <c r="U61" s="63"/>
      <c r="V61" s="63"/>
      <c r="W61" s="63"/>
      <c r="X61" s="63"/>
    </row>
    <row r="62" spans="1:25">
      <c r="A62" s="72"/>
      <c r="B62" s="63"/>
      <c r="C62" s="72" t="str">
        <f t="shared" si="9"/>
        <v>VOORFINANCIERING  B.T.W.</v>
      </c>
      <c r="D62" s="63"/>
      <c r="E62" s="72">
        <f t="shared" si="9"/>
        <v>0</v>
      </c>
      <c r="F62" s="63"/>
      <c r="G62" s="63"/>
      <c r="H62" s="63"/>
      <c r="I62" s="72"/>
      <c r="J62" s="63"/>
      <c r="K62" s="63"/>
      <c r="L62" s="63"/>
      <c r="M62" s="72"/>
      <c r="N62" s="63"/>
      <c r="O62" s="74"/>
      <c r="P62" s="74"/>
      <c r="Q62" s="74"/>
      <c r="R62" s="74"/>
      <c r="S62" s="63"/>
      <c r="T62" s="63"/>
      <c r="U62" s="63"/>
      <c r="V62" s="63"/>
      <c r="W62" s="63"/>
      <c r="X62" s="63"/>
    </row>
    <row r="63" spans="1:25">
      <c r="A63" s="72"/>
      <c r="B63" s="63"/>
      <c r="C63" s="7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74"/>
      <c r="P63" s="74"/>
      <c r="Q63" s="74"/>
      <c r="R63" s="74"/>
      <c r="S63" s="63"/>
      <c r="T63" s="63"/>
      <c r="U63" s="63"/>
      <c r="V63" s="63"/>
      <c r="W63" s="63"/>
      <c r="X63" s="63"/>
    </row>
    <row r="64" spans="1:25">
      <c r="A64" s="72"/>
      <c r="B64" s="63"/>
      <c r="C64" s="72"/>
      <c r="D64" s="63"/>
      <c r="E64" s="63"/>
      <c r="F64" s="63"/>
      <c r="G64" s="63"/>
      <c r="H64" s="63"/>
      <c r="I64" s="326">
        <f>SUM(I52:I60)</f>
        <v>0</v>
      </c>
      <c r="J64" s="63"/>
      <c r="K64" s="63"/>
      <c r="L64" s="63"/>
      <c r="M64" s="63"/>
      <c r="N64" s="63"/>
      <c r="O64" s="74"/>
      <c r="P64" s="74"/>
      <c r="Q64" s="74"/>
      <c r="R64" s="74"/>
      <c r="S64" s="63"/>
      <c r="T64" s="63"/>
      <c r="U64" s="63"/>
      <c r="V64" s="63"/>
      <c r="W64" s="63"/>
      <c r="X64" s="63"/>
    </row>
    <row r="65" spans="1:24">
      <c r="A65" s="72"/>
      <c r="B65" s="63"/>
      <c r="C65" s="7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74"/>
      <c r="P65" s="74"/>
      <c r="Q65" s="74"/>
      <c r="R65" s="74"/>
      <c r="S65" s="63"/>
      <c r="T65" s="63"/>
      <c r="U65" s="63"/>
      <c r="V65" s="63"/>
      <c r="W65" s="63"/>
      <c r="X65" s="63"/>
    </row>
    <row r="66" spans="1:24">
      <c r="A66" s="72"/>
      <c r="B66" s="63"/>
      <c r="C66" s="7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74"/>
      <c r="P66" s="74"/>
      <c r="Q66" s="74"/>
      <c r="R66" s="74"/>
      <c r="S66" s="63"/>
      <c r="T66" s="63"/>
      <c r="U66" s="63"/>
      <c r="V66" s="63"/>
      <c r="W66" s="63"/>
      <c r="X66" s="63"/>
    </row>
    <row r="67" spans="1:24">
      <c r="A67" s="72"/>
      <c r="B67" s="63"/>
      <c r="C67" s="72">
        <f t="shared" si="9"/>
        <v>0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74"/>
      <c r="P67" s="74"/>
      <c r="Q67" s="74"/>
      <c r="R67" s="74"/>
      <c r="S67" s="63"/>
      <c r="T67" s="63"/>
      <c r="U67" s="63"/>
      <c r="V67" s="63"/>
      <c r="W67" s="63"/>
      <c r="X67" s="63"/>
    </row>
    <row r="68" spans="1:24">
      <c r="A68" s="7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74"/>
      <c r="P68" s="74"/>
      <c r="Q68" s="74"/>
      <c r="R68" s="74"/>
      <c r="S68" s="63"/>
      <c r="T68" s="63"/>
      <c r="U68" s="63"/>
      <c r="V68" s="63"/>
      <c r="W68" s="63"/>
      <c r="X68" s="63"/>
    </row>
    <row r="69" spans="1:24">
      <c r="A69" s="7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74"/>
      <c r="P69" s="74"/>
      <c r="Q69" s="74"/>
      <c r="R69" s="74"/>
      <c r="S69" s="63"/>
      <c r="T69" s="63"/>
      <c r="U69" s="63"/>
      <c r="V69" s="63"/>
      <c r="W69" s="63"/>
      <c r="X69" s="63"/>
    </row>
    <row r="70" spans="1:24">
      <c r="A70" s="7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74"/>
      <c r="P70" s="74"/>
      <c r="Q70" s="74"/>
      <c r="R70" s="74"/>
      <c r="S70" s="63"/>
      <c r="T70" s="63"/>
      <c r="U70" s="63"/>
      <c r="V70" s="63"/>
      <c r="W70" s="63"/>
      <c r="X70" s="63"/>
    </row>
    <row r="71" spans="1:24">
      <c r="A71" s="7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74"/>
      <c r="P71" s="74"/>
      <c r="Q71" s="74"/>
      <c r="R71" s="74"/>
      <c r="S71" s="63"/>
      <c r="T71" s="63"/>
      <c r="U71" s="63"/>
      <c r="V71" s="63"/>
      <c r="W71" s="63"/>
      <c r="X71" s="63"/>
    </row>
    <row r="72" spans="1:24">
      <c r="A72" s="7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74"/>
      <c r="P72" s="74"/>
      <c r="Q72" s="74"/>
      <c r="R72" s="74"/>
      <c r="S72" s="63"/>
      <c r="T72" s="63"/>
      <c r="U72" s="63"/>
      <c r="V72" s="63"/>
      <c r="W72" s="63"/>
      <c r="X72" s="63"/>
    </row>
    <row r="73" spans="1:24">
      <c r="A73" s="7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4"/>
      <c r="P73" s="74"/>
      <c r="Q73" s="74"/>
      <c r="R73" s="74"/>
      <c r="S73" s="63"/>
      <c r="T73" s="63"/>
      <c r="U73" s="63"/>
      <c r="V73" s="63"/>
      <c r="W73" s="63"/>
      <c r="X73" s="63"/>
    </row>
    <row r="74" spans="1:24">
      <c r="A74" s="7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4"/>
      <c r="P74" s="74"/>
      <c r="Q74" s="74"/>
      <c r="R74" s="74"/>
      <c r="S74" s="63"/>
      <c r="T74" s="63"/>
      <c r="U74" s="63"/>
      <c r="V74" s="63"/>
      <c r="W74" s="63"/>
      <c r="X74" s="63"/>
    </row>
    <row r="75" spans="1:24">
      <c r="A75" s="7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4"/>
      <c r="P75" s="74"/>
      <c r="Q75" s="74"/>
      <c r="R75" s="74"/>
      <c r="S75" s="63"/>
      <c r="T75" s="63"/>
      <c r="U75" s="63"/>
      <c r="V75" s="63"/>
      <c r="W75" s="63"/>
      <c r="X75" s="63"/>
    </row>
    <row r="76" spans="1:24">
      <c r="A76" s="7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74"/>
      <c r="P76" s="74"/>
      <c r="Q76" s="74"/>
      <c r="R76" s="74"/>
      <c r="S76" s="63"/>
      <c r="T76" s="63"/>
      <c r="U76" s="63"/>
      <c r="V76" s="63"/>
      <c r="W76" s="63"/>
      <c r="X76" s="63"/>
    </row>
    <row r="77" spans="1:24">
      <c r="A77" s="7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74"/>
      <c r="P77" s="74"/>
      <c r="Q77" s="74"/>
      <c r="R77" s="74"/>
      <c r="S77" s="63"/>
      <c r="T77" s="63"/>
      <c r="U77" s="63"/>
      <c r="V77" s="63"/>
      <c r="W77" s="63"/>
      <c r="X77" s="63"/>
    </row>
    <row r="78" spans="1:24">
      <c r="A78" s="7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4"/>
      <c r="P78" s="74"/>
      <c r="Q78" s="74"/>
      <c r="R78" s="63"/>
      <c r="S78" s="63"/>
      <c r="T78" s="63"/>
      <c r="U78" s="63"/>
      <c r="V78" s="63"/>
      <c r="W78" s="63"/>
      <c r="X78" s="63"/>
    </row>
    <row r="79" spans="1:24">
      <c r="A79" s="7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4"/>
      <c r="P79" s="74"/>
      <c r="Q79" s="74"/>
      <c r="R79" s="63"/>
      <c r="S79" s="63"/>
      <c r="T79" s="63"/>
      <c r="U79" s="63"/>
      <c r="V79" s="63"/>
      <c r="W79" s="63"/>
      <c r="X79" s="63"/>
    </row>
    <row r="80" spans="1:24">
      <c r="A80" s="7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4"/>
      <c r="P80" s="74"/>
      <c r="Q80" s="74"/>
      <c r="R80" s="63"/>
      <c r="S80" s="63"/>
      <c r="T80" s="63"/>
      <c r="U80" s="63"/>
      <c r="V80" s="63"/>
      <c r="W80" s="63"/>
      <c r="X80" s="63"/>
    </row>
    <row r="81" spans="1:24">
      <c r="A81" s="7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4"/>
      <c r="P81" s="74"/>
      <c r="Q81" s="74"/>
      <c r="R81" s="63"/>
      <c r="S81" s="63"/>
      <c r="T81" s="63"/>
      <c r="U81" s="63"/>
      <c r="V81" s="63"/>
      <c r="W81" s="63"/>
      <c r="X81" s="63"/>
    </row>
    <row r="82" spans="1:24">
      <c r="A82" s="7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4"/>
      <c r="P82" s="74"/>
      <c r="Q82" s="74"/>
      <c r="R82" s="63"/>
      <c r="S82" s="63"/>
      <c r="T82" s="63"/>
      <c r="U82" s="63"/>
      <c r="V82" s="63"/>
      <c r="W82" s="63"/>
      <c r="X82" s="63"/>
    </row>
    <row r="83" spans="1:24">
      <c r="A83" s="7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4"/>
      <c r="P83" s="74"/>
      <c r="Q83" s="74"/>
      <c r="R83" s="63"/>
      <c r="S83" s="63"/>
      <c r="T83" s="63"/>
      <c r="U83" s="63"/>
      <c r="V83" s="63"/>
      <c r="W83" s="63"/>
      <c r="X83" s="63"/>
    </row>
    <row r="84" spans="1:24">
      <c r="A84" s="7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4"/>
      <c r="P84" s="74"/>
      <c r="Q84" s="74"/>
      <c r="R84" s="63"/>
      <c r="S84" s="63"/>
      <c r="T84" s="63"/>
      <c r="U84" s="63"/>
      <c r="V84" s="63"/>
      <c r="W84" s="63"/>
      <c r="X84" s="63"/>
    </row>
    <row r="85" spans="1:24">
      <c r="A85" s="7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4"/>
      <c r="P85" s="74"/>
      <c r="Q85" s="74"/>
      <c r="R85" s="63"/>
      <c r="S85" s="63"/>
      <c r="T85" s="63"/>
      <c r="U85" s="63"/>
      <c r="V85" s="63"/>
      <c r="W85" s="63"/>
      <c r="X85" s="63"/>
    </row>
    <row r="86" spans="1:24">
      <c r="A86" s="7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4"/>
      <c r="P86" s="74"/>
      <c r="Q86" s="74"/>
      <c r="R86" s="63"/>
      <c r="S86" s="63"/>
      <c r="T86" s="63"/>
      <c r="U86" s="63"/>
      <c r="V86" s="63"/>
      <c r="W86" s="63"/>
      <c r="X86" s="63"/>
    </row>
    <row r="87" spans="1:24">
      <c r="A87" s="7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4"/>
      <c r="P87" s="74"/>
      <c r="Q87" s="74"/>
      <c r="R87" s="63"/>
      <c r="S87" s="63"/>
      <c r="T87" s="63"/>
      <c r="U87" s="63"/>
      <c r="V87" s="63"/>
      <c r="W87" s="63"/>
      <c r="X87" s="63"/>
    </row>
    <row r="88" spans="1:24">
      <c r="A88" s="7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4"/>
      <c r="P88" s="74"/>
      <c r="Q88" s="74"/>
      <c r="R88" s="63"/>
      <c r="S88" s="63"/>
      <c r="T88" s="63"/>
      <c r="U88" s="63"/>
      <c r="V88" s="63"/>
      <c r="W88" s="63"/>
      <c r="X88" s="63"/>
    </row>
    <row r="89" spans="1:24">
      <c r="A89" s="7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4"/>
      <c r="P89" s="74"/>
      <c r="Q89" s="74"/>
      <c r="R89" s="63"/>
      <c r="S89" s="63"/>
      <c r="T89" s="63"/>
      <c r="U89" s="63"/>
      <c r="V89" s="63"/>
      <c r="W89" s="63"/>
      <c r="X89" s="63"/>
    </row>
    <row r="90" spans="1:24">
      <c r="A90" s="7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4"/>
      <c r="P90" s="74"/>
      <c r="Q90" s="74"/>
      <c r="R90" s="63"/>
      <c r="S90" s="63"/>
      <c r="T90" s="63"/>
      <c r="U90" s="63"/>
      <c r="V90" s="63"/>
      <c r="W90" s="63"/>
      <c r="X90" s="63"/>
    </row>
    <row r="91" spans="1:24">
      <c r="A91" s="7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4"/>
      <c r="P91" s="74"/>
      <c r="Q91" s="74"/>
      <c r="R91" s="63"/>
      <c r="S91" s="63"/>
      <c r="T91" s="63"/>
      <c r="U91" s="63"/>
      <c r="V91" s="63"/>
      <c r="W91" s="63"/>
      <c r="X91" s="63"/>
    </row>
    <row r="92" spans="1:24">
      <c r="A92" s="7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74"/>
      <c r="P92" s="74"/>
      <c r="Q92" s="74"/>
      <c r="R92" s="63"/>
      <c r="S92" s="63"/>
      <c r="T92" s="63"/>
      <c r="U92" s="63"/>
      <c r="V92" s="63"/>
      <c r="W92" s="63"/>
      <c r="X92" s="63"/>
    </row>
    <row r="93" spans="1:24">
      <c r="A93" s="7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74"/>
      <c r="P93" s="74"/>
      <c r="Q93" s="74"/>
      <c r="R93" s="63"/>
      <c r="S93" s="63"/>
      <c r="T93" s="63"/>
      <c r="U93" s="63"/>
      <c r="V93" s="63"/>
      <c r="W93" s="63"/>
      <c r="X93" s="63"/>
    </row>
    <row r="94" spans="1:24">
      <c r="A94" s="7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74"/>
      <c r="P94" s="74"/>
      <c r="Q94" s="74"/>
      <c r="R94" s="63"/>
      <c r="S94" s="63"/>
      <c r="T94" s="63"/>
      <c r="U94" s="63"/>
      <c r="V94" s="63"/>
      <c r="W94" s="63"/>
      <c r="X94" s="63"/>
    </row>
    <row r="95" spans="1:24">
      <c r="A95" s="7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74"/>
      <c r="P95" s="74"/>
      <c r="Q95" s="74"/>
      <c r="R95" s="63"/>
      <c r="S95" s="63"/>
      <c r="T95" s="63"/>
      <c r="U95" s="63"/>
      <c r="V95" s="63"/>
      <c r="W95" s="63"/>
      <c r="X95" s="63"/>
    </row>
    <row r="96" spans="1:24">
      <c r="A96" s="7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74"/>
      <c r="P96" s="74"/>
      <c r="Q96" s="74"/>
      <c r="R96" s="63"/>
      <c r="S96" s="63"/>
      <c r="T96" s="63"/>
      <c r="U96" s="63"/>
      <c r="V96" s="63"/>
      <c r="W96" s="63"/>
      <c r="X96" s="63"/>
    </row>
    <row r="97" spans="1:24">
      <c r="A97" s="7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74"/>
      <c r="P97" s="74"/>
      <c r="Q97" s="74"/>
      <c r="R97" s="63"/>
      <c r="S97" s="63"/>
      <c r="T97" s="63"/>
      <c r="U97" s="63"/>
      <c r="V97" s="63"/>
      <c r="W97" s="63"/>
      <c r="X97" s="63"/>
    </row>
    <row r="98" spans="1:24">
      <c r="A98" s="7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74"/>
      <c r="P98" s="74"/>
      <c r="Q98" s="74"/>
      <c r="R98" s="63"/>
      <c r="S98" s="63"/>
      <c r="T98" s="63"/>
      <c r="U98" s="63"/>
      <c r="V98" s="63"/>
      <c r="W98" s="63"/>
      <c r="X98" s="63"/>
    </row>
    <row r="99" spans="1:24">
      <c r="A99" s="7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74"/>
      <c r="P99" s="74"/>
      <c r="Q99" s="74"/>
      <c r="R99" s="63"/>
      <c r="S99" s="63"/>
      <c r="T99" s="63"/>
      <c r="U99" s="63"/>
      <c r="V99" s="63"/>
      <c r="W99" s="63"/>
      <c r="X99" s="63"/>
    </row>
    <row r="100" spans="1:24">
      <c r="A100" s="7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74"/>
      <c r="P100" s="74"/>
      <c r="Q100" s="74"/>
      <c r="R100" s="63"/>
      <c r="S100" s="63"/>
      <c r="T100" s="63"/>
      <c r="U100" s="63"/>
      <c r="V100" s="63"/>
      <c r="W100" s="63"/>
      <c r="X100" s="63"/>
    </row>
    <row r="101" spans="1:24">
      <c r="A101" s="7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74"/>
      <c r="P101" s="74"/>
      <c r="Q101" s="74"/>
      <c r="R101" s="63"/>
      <c r="S101" s="63"/>
      <c r="T101" s="63"/>
      <c r="U101" s="63"/>
      <c r="V101" s="63"/>
      <c r="W101" s="63"/>
      <c r="X101" s="63"/>
    </row>
    <row r="102" spans="1:24">
      <c r="A102" s="7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74"/>
      <c r="P102" s="74"/>
      <c r="Q102" s="74"/>
      <c r="R102" s="63"/>
      <c r="S102" s="63"/>
      <c r="T102" s="63"/>
      <c r="U102" s="63"/>
      <c r="V102" s="63"/>
      <c r="W102" s="63"/>
      <c r="X102" s="63"/>
    </row>
    <row r="103" spans="1:24">
      <c r="A103" s="7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74"/>
      <c r="P103" s="74"/>
      <c r="Q103" s="74"/>
      <c r="R103" s="63"/>
      <c r="S103" s="63"/>
      <c r="T103" s="63"/>
      <c r="U103" s="63"/>
      <c r="V103" s="63"/>
      <c r="W103" s="63"/>
      <c r="X103" s="63"/>
    </row>
    <row r="104" spans="1:24">
      <c r="A104" s="7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74"/>
      <c r="P104" s="74"/>
      <c r="Q104" s="74"/>
      <c r="R104" s="63"/>
      <c r="S104" s="63"/>
      <c r="T104" s="63"/>
      <c r="U104" s="63"/>
      <c r="V104" s="63"/>
      <c r="W104" s="63"/>
      <c r="X104" s="63"/>
    </row>
    <row r="105" spans="1:24">
      <c r="A105" s="7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74"/>
      <c r="P105" s="74"/>
      <c r="Q105" s="74"/>
      <c r="R105" s="63"/>
      <c r="S105" s="63"/>
      <c r="T105" s="63"/>
      <c r="U105" s="63"/>
      <c r="V105" s="63"/>
      <c r="W105" s="63"/>
      <c r="X105" s="63"/>
    </row>
    <row r="106" spans="1:24">
      <c r="A106" s="7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74"/>
      <c r="P106" s="74"/>
      <c r="Q106" s="74"/>
      <c r="R106" s="63"/>
      <c r="S106" s="63"/>
      <c r="T106" s="63"/>
      <c r="U106" s="63"/>
      <c r="V106" s="63"/>
      <c r="W106" s="63"/>
      <c r="X106" s="63"/>
    </row>
    <row r="107" spans="1:24">
      <c r="A107" s="7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74"/>
      <c r="P107" s="74"/>
      <c r="Q107" s="74"/>
      <c r="R107" s="63"/>
      <c r="S107" s="63"/>
      <c r="T107" s="63"/>
      <c r="U107" s="63"/>
      <c r="V107" s="63"/>
      <c r="W107" s="63"/>
      <c r="X107" s="63"/>
    </row>
    <row r="108" spans="1:24">
      <c r="A108" s="7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74"/>
      <c r="P108" s="74"/>
      <c r="Q108" s="74"/>
      <c r="R108" s="63"/>
      <c r="S108" s="63"/>
      <c r="T108" s="63"/>
      <c r="U108" s="63"/>
      <c r="V108" s="63"/>
      <c r="W108" s="63"/>
      <c r="X108" s="63"/>
    </row>
    <row r="109" spans="1:24">
      <c r="A109" s="7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74"/>
      <c r="P109" s="74"/>
      <c r="Q109" s="74"/>
      <c r="R109" s="63"/>
      <c r="S109" s="63"/>
      <c r="T109" s="63"/>
      <c r="U109" s="63"/>
      <c r="V109" s="63"/>
      <c r="W109" s="63"/>
      <c r="X109" s="63"/>
    </row>
    <row r="110" spans="1:24">
      <c r="A110" s="7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74"/>
      <c r="P110" s="74"/>
      <c r="Q110" s="74"/>
      <c r="R110" s="63"/>
      <c r="S110" s="63"/>
      <c r="T110" s="63"/>
      <c r="U110" s="63"/>
      <c r="V110" s="63"/>
      <c r="W110" s="63"/>
      <c r="X110" s="63"/>
    </row>
    <row r="111" spans="1:24">
      <c r="A111" s="7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74"/>
      <c r="P111" s="74"/>
      <c r="Q111" s="74"/>
      <c r="R111" s="63"/>
      <c r="S111" s="63"/>
      <c r="T111" s="63"/>
      <c r="U111" s="63"/>
      <c r="V111" s="63"/>
      <c r="W111" s="63"/>
      <c r="X111" s="63"/>
    </row>
    <row r="112" spans="1:24">
      <c r="A112" s="7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74"/>
      <c r="P112" s="74"/>
      <c r="Q112" s="74"/>
      <c r="R112" s="63"/>
      <c r="S112" s="63"/>
      <c r="T112" s="63"/>
      <c r="U112" s="63"/>
      <c r="V112" s="63"/>
      <c r="W112" s="63"/>
      <c r="X112" s="63"/>
    </row>
    <row r="113" spans="1:24">
      <c r="A113" s="7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74"/>
      <c r="P113" s="74"/>
      <c r="Q113" s="74"/>
      <c r="R113" s="63"/>
      <c r="S113" s="63"/>
      <c r="T113" s="63"/>
      <c r="U113" s="63"/>
      <c r="V113" s="63"/>
      <c r="W113" s="63"/>
      <c r="X113" s="63"/>
    </row>
    <row r="114" spans="1:24">
      <c r="A114" s="7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74"/>
      <c r="P114" s="74"/>
      <c r="Q114" s="74"/>
      <c r="R114" s="63"/>
      <c r="S114" s="63"/>
      <c r="T114" s="63"/>
      <c r="U114" s="63"/>
      <c r="V114" s="63"/>
      <c r="W114" s="63"/>
      <c r="X114" s="63"/>
    </row>
    <row r="115" spans="1:24">
      <c r="A115" s="7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74"/>
      <c r="P115" s="74"/>
      <c r="Q115" s="74"/>
      <c r="R115" s="63"/>
      <c r="S115" s="63"/>
      <c r="T115" s="63"/>
      <c r="U115" s="63"/>
      <c r="V115" s="63"/>
      <c r="W115" s="63"/>
      <c r="X115" s="63"/>
    </row>
    <row r="116" spans="1:24">
      <c r="A116" s="7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74"/>
      <c r="P116" s="74"/>
      <c r="Q116" s="74"/>
      <c r="R116" s="63"/>
      <c r="S116" s="63"/>
      <c r="T116" s="63"/>
      <c r="U116" s="63"/>
      <c r="V116" s="63"/>
      <c r="W116" s="63"/>
      <c r="X116" s="63"/>
    </row>
    <row r="117" spans="1:24">
      <c r="A117" s="7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74"/>
      <c r="P117" s="74"/>
      <c r="Q117" s="74"/>
      <c r="R117" s="63"/>
      <c r="S117" s="63"/>
      <c r="T117" s="63"/>
      <c r="U117" s="63"/>
      <c r="V117" s="63"/>
      <c r="W117" s="63"/>
      <c r="X117" s="63"/>
    </row>
    <row r="118" spans="1:24">
      <c r="A118" s="7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74"/>
      <c r="P118" s="74"/>
      <c r="Q118" s="74"/>
      <c r="R118" s="63"/>
      <c r="S118" s="63"/>
      <c r="T118" s="63"/>
      <c r="U118" s="63"/>
      <c r="V118" s="63"/>
      <c r="W118" s="63"/>
      <c r="X118" s="63"/>
    </row>
    <row r="119" spans="1:24">
      <c r="A119" s="7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74"/>
      <c r="P119" s="74"/>
      <c r="Q119" s="74"/>
      <c r="R119" s="63"/>
      <c r="S119" s="63"/>
      <c r="T119" s="63"/>
      <c r="U119" s="63"/>
      <c r="V119" s="63"/>
      <c r="W119" s="63"/>
      <c r="X119" s="63"/>
    </row>
    <row r="120" spans="1:24">
      <c r="A120" s="7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74"/>
      <c r="P120" s="74"/>
      <c r="Q120" s="74"/>
      <c r="R120" s="63"/>
      <c r="S120" s="63"/>
      <c r="T120" s="63"/>
      <c r="U120" s="63"/>
      <c r="V120" s="63"/>
      <c r="W120" s="63"/>
      <c r="X120" s="63"/>
    </row>
    <row r="121" spans="1:24">
      <c r="A121" s="7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74"/>
      <c r="P121" s="74"/>
      <c r="Q121" s="74"/>
      <c r="R121" s="63"/>
      <c r="S121" s="63"/>
      <c r="T121" s="63"/>
      <c r="U121" s="63"/>
      <c r="V121" s="63"/>
      <c r="W121" s="63"/>
      <c r="X121" s="63"/>
    </row>
    <row r="122" spans="1:24">
      <c r="A122" s="7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74"/>
      <c r="P122" s="74"/>
      <c r="Q122" s="74"/>
      <c r="R122" s="63"/>
      <c r="S122" s="63"/>
      <c r="T122" s="63"/>
      <c r="U122" s="63"/>
      <c r="V122" s="63"/>
      <c r="W122" s="63"/>
      <c r="X122" s="63"/>
    </row>
    <row r="123" spans="1:24">
      <c r="A123" s="7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74"/>
      <c r="P123" s="74"/>
      <c r="Q123" s="74"/>
      <c r="R123" s="63"/>
      <c r="S123" s="63"/>
      <c r="T123" s="63"/>
      <c r="U123" s="63"/>
      <c r="V123" s="63"/>
      <c r="W123" s="63"/>
      <c r="X123" s="63"/>
    </row>
    <row r="124" spans="1:24">
      <c r="A124" s="7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74"/>
      <c r="P124" s="74"/>
      <c r="Q124" s="74"/>
      <c r="R124" s="63"/>
      <c r="S124" s="63"/>
      <c r="T124" s="63"/>
      <c r="U124" s="63"/>
      <c r="V124" s="63"/>
      <c r="W124" s="63"/>
      <c r="X124" s="63"/>
    </row>
    <row r="125" spans="1:24">
      <c r="A125" s="7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74"/>
      <c r="P125" s="74"/>
      <c r="Q125" s="74"/>
      <c r="R125" s="63"/>
      <c r="S125" s="63"/>
      <c r="T125" s="63"/>
      <c r="U125" s="63"/>
      <c r="V125" s="63"/>
      <c r="W125" s="63"/>
      <c r="X125" s="63"/>
    </row>
    <row r="126" spans="1:24">
      <c r="A126" s="7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74"/>
      <c r="P126" s="74"/>
      <c r="Q126" s="74"/>
      <c r="R126" s="63"/>
      <c r="S126" s="63"/>
      <c r="T126" s="63"/>
      <c r="U126" s="63"/>
      <c r="V126" s="63"/>
      <c r="W126" s="63"/>
      <c r="X126" s="63"/>
    </row>
    <row r="127" spans="1:24">
      <c r="A127" s="7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74"/>
      <c r="P127" s="74"/>
      <c r="Q127" s="74"/>
      <c r="R127" s="63"/>
      <c r="S127" s="63"/>
      <c r="T127" s="63"/>
      <c r="U127" s="63"/>
      <c r="V127" s="63"/>
      <c r="W127" s="63"/>
      <c r="X127" s="63"/>
    </row>
    <row r="128" spans="1:24">
      <c r="A128" s="7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74"/>
      <c r="P128" s="74"/>
      <c r="Q128" s="74"/>
      <c r="R128" s="63"/>
      <c r="S128" s="63"/>
      <c r="T128" s="63"/>
      <c r="U128" s="63"/>
      <c r="V128" s="63"/>
      <c r="W128" s="63"/>
      <c r="X128" s="63"/>
    </row>
    <row r="129" spans="1:24">
      <c r="A129" s="7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74"/>
      <c r="P129" s="74"/>
      <c r="Q129" s="74"/>
      <c r="R129" s="63"/>
      <c r="S129" s="63"/>
      <c r="T129" s="63"/>
      <c r="U129" s="63"/>
      <c r="V129" s="63"/>
      <c r="W129" s="63"/>
      <c r="X129" s="63"/>
    </row>
    <row r="130" spans="1:24">
      <c r="A130" s="7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74"/>
      <c r="P130" s="74"/>
      <c r="Q130" s="74"/>
      <c r="R130" s="63"/>
      <c r="S130" s="63"/>
      <c r="T130" s="63"/>
      <c r="U130" s="63"/>
      <c r="V130" s="63"/>
      <c r="W130" s="63"/>
      <c r="X130" s="63"/>
    </row>
    <row r="131" spans="1:24">
      <c r="A131" s="7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74"/>
      <c r="P131" s="74"/>
      <c r="Q131" s="74"/>
      <c r="R131" s="63"/>
      <c r="S131" s="63"/>
      <c r="T131" s="63"/>
      <c r="U131" s="63"/>
      <c r="V131" s="63"/>
      <c r="W131" s="63"/>
      <c r="X131" s="63"/>
    </row>
    <row r="132" spans="1:24">
      <c r="A132" s="7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74"/>
      <c r="P132" s="74"/>
      <c r="Q132" s="74"/>
      <c r="R132" s="63"/>
      <c r="S132" s="63"/>
      <c r="T132" s="63"/>
      <c r="U132" s="63"/>
      <c r="V132" s="63"/>
      <c r="W132" s="63"/>
      <c r="X132" s="63"/>
    </row>
    <row r="133" spans="1:24">
      <c r="A133" s="7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74"/>
      <c r="P133" s="74"/>
      <c r="Q133" s="74"/>
      <c r="R133" s="63"/>
      <c r="S133" s="63"/>
      <c r="T133" s="63"/>
      <c r="U133" s="63"/>
      <c r="V133" s="63"/>
      <c r="W133" s="63"/>
      <c r="X133" s="63"/>
    </row>
    <row r="134" spans="1:24">
      <c r="A134" s="72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74"/>
      <c r="P134" s="74"/>
      <c r="Q134" s="74"/>
      <c r="R134" s="63"/>
      <c r="S134" s="63"/>
      <c r="T134" s="63"/>
      <c r="U134" s="63"/>
      <c r="V134" s="63"/>
      <c r="W134" s="63"/>
      <c r="X134" s="63"/>
    </row>
    <row r="135" spans="1:24">
      <c r="A135" s="7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74"/>
      <c r="P135" s="74"/>
      <c r="Q135" s="74"/>
      <c r="R135" s="63"/>
      <c r="S135" s="63"/>
      <c r="T135" s="63"/>
      <c r="U135" s="63"/>
      <c r="V135" s="63"/>
      <c r="W135" s="63"/>
      <c r="X135" s="63"/>
    </row>
    <row r="136" spans="1:24">
      <c r="A136" s="7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74"/>
      <c r="P136" s="74"/>
      <c r="Q136" s="74"/>
      <c r="R136" s="63"/>
      <c r="S136" s="63"/>
      <c r="T136" s="63"/>
      <c r="U136" s="63"/>
      <c r="V136" s="63"/>
      <c r="W136" s="63"/>
      <c r="X136" s="63"/>
    </row>
    <row r="137" spans="1:24">
      <c r="A137" s="72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74"/>
      <c r="P137" s="74"/>
      <c r="Q137" s="74"/>
      <c r="R137" s="63"/>
      <c r="S137" s="63"/>
      <c r="T137" s="63"/>
      <c r="U137" s="63"/>
      <c r="V137" s="63"/>
      <c r="W137" s="63"/>
      <c r="X137" s="63"/>
    </row>
    <row r="138" spans="1:24">
      <c r="A138" s="7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74"/>
      <c r="P138" s="74"/>
      <c r="Q138" s="74"/>
      <c r="R138" s="63"/>
      <c r="S138" s="63"/>
      <c r="T138" s="63"/>
      <c r="U138" s="63"/>
      <c r="V138" s="63"/>
      <c r="W138" s="63"/>
      <c r="X138" s="63"/>
    </row>
    <row r="139" spans="1:24">
      <c r="A139" s="7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74"/>
      <c r="P139" s="74"/>
      <c r="Q139" s="74"/>
      <c r="R139" s="63"/>
      <c r="S139" s="63"/>
      <c r="T139" s="63"/>
      <c r="U139" s="63"/>
      <c r="V139" s="63"/>
      <c r="W139" s="63"/>
      <c r="X139" s="63"/>
    </row>
    <row r="140" spans="1:24">
      <c r="A140" s="7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74"/>
      <c r="P140" s="74"/>
      <c r="Q140" s="74"/>
      <c r="R140" s="63"/>
      <c r="S140" s="63"/>
      <c r="T140" s="63"/>
      <c r="U140" s="63"/>
      <c r="V140" s="63"/>
      <c r="W140" s="63"/>
      <c r="X140" s="63"/>
    </row>
    <row r="141" spans="1:24">
      <c r="A141" s="7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74"/>
      <c r="P141" s="74"/>
      <c r="Q141" s="74"/>
      <c r="R141" s="63"/>
      <c r="S141" s="63"/>
      <c r="T141" s="63"/>
      <c r="U141" s="63"/>
      <c r="V141" s="63"/>
      <c r="W141" s="63"/>
      <c r="X141" s="63"/>
    </row>
    <row r="142" spans="1:24">
      <c r="A142" s="72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74"/>
      <c r="P142" s="74"/>
      <c r="Q142" s="74"/>
      <c r="R142" s="63"/>
      <c r="S142" s="63"/>
      <c r="T142" s="63"/>
      <c r="U142" s="63"/>
      <c r="V142" s="63"/>
      <c r="W142" s="63"/>
      <c r="X142" s="63"/>
    </row>
    <row r="143" spans="1:24">
      <c r="A143" s="72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74"/>
      <c r="P143" s="74"/>
      <c r="Q143" s="74"/>
      <c r="R143" s="63"/>
      <c r="S143" s="63"/>
      <c r="T143" s="63"/>
      <c r="U143" s="63"/>
      <c r="V143" s="63"/>
      <c r="W143" s="63"/>
      <c r="X143" s="63"/>
    </row>
    <row r="144" spans="1:24">
      <c r="A144" s="72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74"/>
      <c r="P144" s="74"/>
      <c r="Q144" s="74"/>
      <c r="R144" s="63"/>
      <c r="S144" s="63"/>
      <c r="T144" s="63"/>
      <c r="U144" s="63"/>
      <c r="V144" s="63"/>
      <c r="W144" s="63"/>
      <c r="X144" s="63"/>
    </row>
    <row r="145" spans="1:24">
      <c r="A145" s="72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74"/>
      <c r="P145" s="74"/>
      <c r="Q145" s="74"/>
      <c r="R145" s="63"/>
      <c r="S145" s="63"/>
      <c r="T145" s="63"/>
      <c r="U145" s="63"/>
      <c r="V145" s="63"/>
      <c r="W145" s="63"/>
      <c r="X145" s="63"/>
    </row>
    <row r="146" spans="1:24">
      <c r="A146" s="7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74"/>
      <c r="P146" s="74"/>
      <c r="Q146" s="74"/>
      <c r="R146" s="63"/>
      <c r="S146" s="63"/>
      <c r="T146" s="63"/>
      <c r="U146" s="63"/>
      <c r="V146" s="63"/>
      <c r="W146" s="63"/>
      <c r="X146" s="63"/>
    </row>
    <row r="147" spans="1:24">
      <c r="A147" s="72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74"/>
      <c r="P147" s="74"/>
      <c r="Q147" s="74"/>
      <c r="R147" s="63"/>
      <c r="S147" s="63"/>
      <c r="T147" s="63"/>
      <c r="U147" s="63"/>
      <c r="V147" s="63"/>
      <c r="W147" s="63"/>
      <c r="X147" s="63"/>
    </row>
    <row r="148" spans="1:24">
      <c r="A148" s="7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74"/>
      <c r="P148" s="74"/>
      <c r="Q148" s="74"/>
      <c r="R148" s="63"/>
      <c r="S148" s="63"/>
      <c r="T148" s="63"/>
      <c r="U148" s="63"/>
      <c r="V148" s="63"/>
      <c r="W148" s="63"/>
      <c r="X148" s="63"/>
    </row>
    <row r="149" spans="1:24">
      <c r="A149" s="7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74"/>
      <c r="P149" s="74"/>
      <c r="Q149" s="74"/>
      <c r="R149" s="63"/>
      <c r="S149" s="63"/>
      <c r="T149" s="63"/>
      <c r="U149" s="63"/>
      <c r="V149" s="63"/>
      <c r="W149" s="63"/>
      <c r="X149" s="63"/>
    </row>
    <row r="150" spans="1:24">
      <c r="A150" s="72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74"/>
      <c r="P150" s="74"/>
      <c r="Q150" s="74"/>
      <c r="R150" s="63"/>
      <c r="S150" s="63"/>
      <c r="T150" s="63"/>
      <c r="U150" s="63"/>
      <c r="V150" s="63"/>
      <c r="W150" s="63"/>
      <c r="X150" s="63"/>
    </row>
    <row r="151" spans="1:24">
      <c r="A151" s="7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74"/>
      <c r="P151" s="74"/>
      <c r="Q151" s="74"/>
      <c r="R151" s="63"/>
      <c r="S151" s="63"/>
      <c r="T151" s="63"/>
      <c r="U151" s="63"/>
      <c r="V151" s="63"/>
      <c r="W151" s="63"/>
      <c r="X151" s="63"/>
    </row>
    <row r="152" spans="1:24">
      <c r="A152" s="72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74"/>
      <c r="P152" s="74"/>
      <c r="Q152" s="74"/>
      <c r="R152" s="63"/>
      <c r="S152" s="63"/>
      <c r="T152" s="63"/>
      <c r="U152" s="63"/>
      <c r="V152" s="63"/>
      <c r="W152" s="63"/>
      <c r="X152" s="63"/>
    </row>
    <row r="153" spans="1:24">
      <c r="A153" s="72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74"/>
      <c r="P153" s="74"/>
      <c r="Q153" s="74"/>
      <c r="R153" s="63"/>
      <c r="S153" s="63"/>
      <c r="T153" s="63"/>
      <c r="U153" s="63"/>
      <c r="V153" s="63"/>
      <c r="W153" s="63"/>
      <c r="X153" s="63"/>
    </row>
    <row r="154" spans="1:24">
      <c r="A154" s="72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74"/>
      <c r="P154" s="74"/>
      <c r="Q154" s="74"/>
      <c r="R154" s="63"/>
      <c r="S154" s="63"/>
      <c r="T154" s="63"/>
      <c r="U154" s="63"/>
      <c r="V154" s="63"/>
      <c r="W154" s="63"/>
      <c r="X154" s="63"/>
    </row>
    <row r="155" spans="1:24">
      <c r="A155" s="7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74"/>
      <c r="P155" s="74"/>
      <c r="Q155" s="74"/>
      <c r="R155" s="63"/>
      <c r="S155" s="63"/>
      <c r="T155" s="63"/>
      <c r="U155" s="63"/>
      <c r="V155" s="63"/>
      <c r="W155" s="63"/>
      <c r="X155" s="63"/>
    </row>
    <row r="156" spans="1:24">
      <c r="A156" s="7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74"/>
      <c r="P156" s="74"/>
      <c r="Q156" s="74"/>
      <c r="R156" s="63"/>
      <c r="S156" s="63"/>
      <c r="T156" s="63"/>
      <c r="U156" s="63"/>
      <c r="V156" s="63"/>
      <c r="W156" s="63"/>
      <c r="X156" s="63"/>
    </row>
    <row r="157" spans="1:24">
      <c r="A157" s="7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74"/>
      <c r="P157" s="74"/>
      <c r="Q157" s="74"/>
      <c r="R157" s="63"/>
      <c r="S157" s="63"/>
      <c r="T157" s="63"/>
      <c r="U157" s="63"/>
      <c r="V157" s="63"/>
      <c r="W157" s="63"/>
      <c r="X157" s="63"/>
    </row>
    <row r="158" spans="1:24">
      <c r="A158" s="7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74"/>
      <c r="P158" s="74"/>
      <c r="Q158" s="74"/>
      <c r="R158" s="63"/>
      <c r="S158" s="63"/>
      <c r="T158" s="63"/>
      <c r="U158" s="63"/>
      <c r="V158" s="63"/>
      <c r="W158" s="63"/>
      <c r="X158" s="63"/>
    </row>
    <row r="159" spans="1:24">
      <c r="A159" s="7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74"/>
      <c r="P159" s="74"/>
      <c r="Q159" s="74"/>
      <c r="R159" s="63"/>
      <c r="S159" s="63"/>
      <c r="T159" s="63"/>
      <c r="U159" s="63"/>
      <c r="V159" s="63"/>
      <c r="W159" s="63"/>
      <c r="X159" s="63"/>
    </row>
    <row r="160" spans="1:24">
      <c r="A160" s="7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74"/>
      <c r="P160" s="74"/>
      <c r="Q160" s="74"/>
      <c r="R160" s="63"/>
      <c r="S160" s="63"/>
      <c r="T160" s="63"/>
      <c r="U160" s="63"/>
      <c r="V160" s="63"/>
      <c r="W160" s="63"/>
      <c r="X160" s="63"/>
    </row>
    <row r="161" spans="1:24">
      <c r="A161" s="72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74"/>
      <c r="P161" s="74"/>
      <c r="Q161" s="74"/>
      <c r="R161" s="63"/>
      <c r="S161" s="63"/>
      <c r="T161" s="63"/>
      <c r="U161" s="63"/>
      <c r="V161" s="63"/>
      <c r="W161" s="63"/>
      <c r="X161" s="63"/>
    </row>
    <row r="162" spans="1:24">
      <c r="A162" s="72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74"/>
      <c r="P162" s="74"/>
      <c r="Q162" s="74"/>
      <c r="R162" s="63"/>
      <c r="S162" s="63"/>
      <c r="T162" s="63"/>
      <c r="U162" s="63"/>
      <c r="V162" s="63"/>
      <c r="W162" s="63"/>
      <c r="X162" s="63"/>
    </row>
    <row r="163" spans="1:24">
      <c r="A163" s="72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74"/>
      <c r="P163" s="74"/>
      <c r="Q163" s="74"/>
      <c r="R163" s="63"/>
      <c r="S163" s="63"/>
      <c r="T163" s="63"/>
      <c r="U163" s="63"/>
      <c r="V163" s="63"/>
      <c r="W163" s="63"/>
      <c r="X163" s="63"/>
    </row>
    <row r="164" spans="1:24">
      <c r="A164" s="72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74"/>
      <c r="P164" s="74"/>
      <c r="Q164" s="74"/>
      <c r="R164" s="63"/>
      <c r="S164" s="63"/>
      <c r="T164" s="63"/>
      <c r="U164" s="63"/>
      <c r="V164" s="63"/>
      <c r="W164" s="63"/>
      <c r="X164" s="63"/>
    </row>
    <row r="165" spans="1:24">
      <c r="A165" s="7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74"/>
      <c r="P165" s="74"/>
      <c r="Q165" s="74"/>
      <c r="R165" s="63"/>
      <c r="S165" s="63"/>
      <c r="T165" s="63"/>
      <c r="U165" s="63"/>
      <c r="V165" s="63"/>
      <c r="W165" s="63"/>
      <c r="X165" s="63"/>
    </row>
    <row r="166" spans="1:24">
      <c r="A166" s="7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74"/>
      <c r="P166" s="74"/>
      <c r="Q166" s="74"/>
      <c r="R166" s="63"/>
      <c r="S166" s="63"/>
      <c r="T166" s="63"/>
      <c r="U166" s="63"/>
      <c r="V166" s="63"/>
      <c r="W166" s="63"/>
      <c r="X166" s="63"/>
    </row>
    <row r="167" spans="1:24">
      <c r="A167" s="72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74"/>
      <c r="P167" s="74"/>
      <c r="Q167" s="74"/>
      <c r="R167" s="63"/>
      <c r="S167" s="63"/>
      <c r="T167" s="63"/>
      <c r="U167" s="63"/>
      <c r="V167" s="63"/>
      <c r="W167" s="63"/>
      <c r="X167" s="63"/>
    </row>
    <row r="168" spans="1:24">
      <c r="A168" s="72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74"/>
      <c r="P168" s="74"/>
      <c r="Q168" s="74"/>
      <c r="R168" s="63"/>
      <c r="S168" s="63"/>
      <c r="T168" s="63"/>
      <c r="U168" s="63"/>
      <c r="V168" s="63"/>
      <c r="W168" s="63"/>
      <c r="X168" s="63"/>
    </row>
    <row r="169" spans="1:24">
      <c r="A169" s="72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74"/>
      <c r="P169" s="74"/>
      <c r="Q169" s="74"/>
      <c r="R169" s="63"/>
      <c r="S169" s="63"/>
      <c r="T169" s="63"/>
      <c r="U169" s="63"/>
      <c r="V169" s="63"/>
      <c r="W169" s="63"/>
      <c r="X169" s="63"/>
    </row>
    <row r="170" spans="1:24">
      <c r="A170" s="72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74"/>
      <c r="P170" s="74"/>
      <c r="Q170" s="74"/>
      <c r="R170" s="63"/>
      <c r="S170" s="63"/>
      <c r="T170" s="63"/>
      <c r="U170" s="63"/>
      <c r="V170" s="63"/>
      <c r="W170" s="63"/>
      <c r="X170" s="63"/>
    </row>
    <row r="171" spans="1:24">
      <c r="A171" s="72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74"/>
      <c r="P171" s="74"/>
      <c r="Q171" s="74"/>
      <c r="R171" s="63"/>
      <c r="S171" s="63"/>
      <c r="T171" s="63"/>
      <c r="U171" s="63"/>
      <c r="V171" s="63"/>
      <c r="W171" s="63"/>
      <c r="X171" s="63"/>
    </row>
    <row r="172" spans="1:24">
      <c r="A172" s="72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74"/>
      <c r="P172" s="74"/>
      <c r="Q172" s="74"/>
      <c r="R172" s="63"/>
      <c r="S172" s="63"/>
      <c r="T172" s="63"/>
      <c r="U172" s="63"/>
      <c r="V172" s="63"/>
      <c r="W172" s="63"/>
      <c r="X172" s="63"/>
    </row>
    <row r="173" spans="1:24">
      <c r="A173" s="72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74"/>
      <c r="P173" s="74"/>
      <c r="Q173" s="74"/>
      <c r="R173" s="63"/>
      <c r="S173" s="63"/>
      <c r="T173" s="63"/>
      <c r="U173" s="63"/>
      <c r="V173" s="63"/>
      <c r="W173" s="63"/>
      <c r="X173" s="63"/>
    </row>
    <row r="174" spans="1:24">
      <c r="A174" s="72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74"/>
      <c r="P174" s="74"/>
      <c r="Q174" s="74"/>
      <c r="R174" s="63"/>
      <c r="S174" s="63"/>
      <c r="T174" s="63"/>
      <c r="U174" s="63"/>
      <c r="V174" s="63"/>
      <c r="W174" s="63"/>
      <c r="X174" s="63"/>
    </row>
    <row r="175" spans="1:24">
      <c r="A175" s="72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74"/>
      <c r="P175" s="74"/>
      <c r="Q175" s="74"/>
      <c r="R175" s="63"/>
      <c r="S175" s="63"/>
      <c r="T175" s="63"/>
      <c r="U175" s="63"/>
      <c r="V175" s="63"/>
      <c r="W175" s="63"/>
      <c r="X175" s="63"/>
    </row>
    <row r="176" spans="1:24">
      <c r="A176" s="72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74"/>
      <c r="P176" s="74"/>
      <c r="Q176" s="74"/>
      <c r="R176" s="63"/>
      <c r="S176" s="63"/>
      <c r="T176" s="63"/>
      <c r="U176" s="63"/>
      <c r="V176" s="63"/>
      <c r="W176" s="63"/>
      <c r="X176" s="63"/>
    </row>
    <row r="177" spans="1:24">
      <c r="A177" s="72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74"/>
      <c r="P177" s="74"/>
      <c r="Q177" s="74"/>
      <c r="R177" s="63"/>
      <c r="S177" s="63"/>
      <c r="T177" s="63"/>
      <c r="U177" s="63"/>
      <c r="V177" s="63"/>
      <c r="W177" s="63"/>
      <c r="X177" s="63"/>
    </row>
    <row r="178" spans="1:24">
      <c r="A178" s="72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74"/>
      <c r="P178" s="74"/>
      <c r="Q178" s="74"/>
      <c r="R178" s="63"/>
      <c r="S178" s="63"/>
      <c r="T178" s="63"/>
      <c r="U178" s="63"/>
      <c r="V178" s="63"/>
      <c r="W178" s="63"/>
      <c r="X178" s="63"/>
    </row>
    <row r="179" spans="1:24">
      <c r="A179" s="72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74"/>
      <c r="P179" s="74"/>
      <c r="Q179" s="74"/>
      <c r="R179" s="63"/>
      <c r="S179" s="63"/>
      <c r="T179" s="63"/>
      <c r="U179" s="63"/>
      <c r="V179" s="63"/>
      <c r="W179" s="63"/>
      <c r="X179" s="63"/>
    </row>
    <row r="180" spans="1:24">
      <c r="A180" s="72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74"/>
      <c r="P180" s="74"/>
      <c r="Q180" s="74"/>
      <c r="R180" s="63"/>
      <c r="S180" s="63"/>
      <c r="T180" s="63"/>
      <c r="U180" s="63"/>
      <c r="V180" s="63"/>
      <c r="W180" s="63"/>
      <c r="X180" s="63"/>
    </row>
    <row r="181" spans="1:24">
      <c r="A181" s="7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74"/>
      <c r="P181" s="74"/>
      <c r="Q181" s="74"/>
      <c r="R181" s="63"/>
      <c r="S181" s="63"/>
      <c r="T181" s="63"/>
      <c r="U181" s="63"/>
      <c r="V181" s="63"/>
      <c r="W181" s="63"/>
      <c r="X181" s="63"/>
    </row>
    <row r="182" spans="1:24">
      <c r="A182" s="2"/>
      <c r="O182" s="3"/>
      <c r="P182" s="3"/>
      <c r="Q182" s="3"/>
    </row>
    <row r="183" spans="1:24">
      <c r="A183" s="2"/>
      <c r="O183" s="3"/>
      <c r="P183" s="3"/>
      <c r="Q183" s="3"/>
    </row>
    <row r="184" spans="1:24">
      <c r="A184" s="2"/>
      <c r="O184" s="3"/>
      <c r="P184" s="3"/>
      <c r="Q184" s="3"/>
    </row>
    <row r="185" spans="1:24">
      <c r="A185" s="2"/>
      <c r="O185" s="3"/>
      <c r="P185" s="3"/>
      <c r="Q185" s="3"/>
    </row>
    <row r="186" spans="1:24">
      <c r="A186" s="2"/>
      <c r="O186" s="3"/>
      <c r="P186" s="3"/>
      <c r="Q186" s="3"/>
    </row>
    <row r="187" spans="1:24">
      <c r="A187" s="2"/>
      <c r="O187" s="3"/>
      <c r="P187" s="3"/>
      <c r="Q187" s="3"/>
    </row>
    <row r="188" spans="1:24">
      <c r="A188" s="2"/>
      <c r="O188" s="3"/>
      <c r="P188" s="3"/>
      <c r="Q188" s="3"/>
    </row>
    <row r="189" spans="1:24">
      <c r="A189" s="2"/>
      <c r="O189" s="3"/>
      <c r="P189" s="3"/>
      <c r="Q189" s="3"/>
    </row>
    <row r="190" spans="1:24">
      <c r="A190" s="2"/>
      <c r="O190" s="3"/>
      <c r="P190" s="3"/>
      <c r="Q190" s="3"/>
    </row>
    <row r="191" spans="1:24">
      <c r="A191" s="2"/>
      <c r="O191" s="3"/>
      <c r="P191" s="3"/>
      <c r="Q191" s="3"/>
    </row>
    <row r="192" spans="1:24">
      <c r="A192" s="2"/>
      <c r="O192" s="3"/>
      <c r="P192" s="3"/>
      <c r="Q192" s="3"/>
    </row>
    <row r="193" spans="1:17">
      <c r="A193" s="2"/>
      <c r="O193" s="3"/>
      <c r="P193" s="3"/>
      <c r="Q193" s="3"/>
    </row>
    <row r="194" spans="1:17">
      <c r="A194" s="2"/>
      <c r="O194" s="3"/>
      <c r="P194" s="3"/>
      <c r="Q194" s="3"/>
    </row>
    <row r="195" spans="1:17">
      <c r="A195" s="2"/>
      <c r="O195" s="3"/>
      <c r="P195" s="3"/>
      <c r="Q195" s="3"/>
    </row>
    <row r="196" spans="1:17">
      <c r="A196" s="2"/>
      <c r="O196" s="3"/>
      <c r="P196" s="3"/>
      <c r="Q196" s="3"/>
    </row>
    <row r="197" spans="1:17">
      <c r="A197" s="2"/>
      <c r="O197" s="3"/>
      <c r="P197" s="3"/>
      <c r="Q197" s="3"/>
    </row>
    <row r="198" spans="1:17">
      <c r="A198" s="2"/>
      <c r="O198" s="3"/>
      <c r="P198" s="3"/>
      <c r="Q198" s="3"/>
    </row>
    <row r="199" spans="1:17">
      <c r="A199" s="2"/>
      <c r="O199" s="3"/>
      <c r="P199" s="3"/>
      <c r="Q199" s="3"/>
    </row>
    <row r="200" spans="1:17">
      <c r="A200" s="2"/>
      <c r="O200" s="3"/>
      <c r="P200" s="3"/>
      <c r="Q200" s="3"/>
    </row>
    <row r="201" spans="1:17">
      <c r="A201" s="2"/>
      <c r="O201" s="3"/>
      <c r="P201" s="3"/>
      <c r="Q201" s="3"/>
    </row>
    <row r="202" spans="1:17">
      <c r="A202" s="2"/>
      <c r="O202" s="3"/>
      <c r="P202" s="3"/>
      <c r="Q202" s="3"/>
    </row>
    <row r="203" spans="1:17">
      <c r="A203" s="2"/>
      <c r="O203" s="3"/>
      <c r="P203" s="3"/>
      <c r="Q203" s="3"/>
    </row>
    <row r="204" spans="1:17">
      <c r="A204" s="2"/>
      <c r="O204" s="3"/>
      <c r="P204" s="3"/>
      <c r="Q204" s="3"/>
    </row>
    <row r="205" spans="1:17">
      <c r="A205" s="2"/>
      <c r="O205" s="3"/>
      <c r="P205" s="3"/>
      <c r="Q205" s="3"/>
    </row>
    <row r="206" spans="1:17">
      <c r="A206" s="2"/>
      <c r="O206" s="3"/>
      <c r="P206" s="3"/>
      <c r="Q206" s="3"/>
    </row>
    <row r="207" spans="1:17">
      <c r="A207" s="2"/>
      <c r="O207" s="3"/>
      <c r="P207" s="3"/>
      <c r="Q207" s="3"/>
    </row>
    <row r="208" spans="1:17">
      <c r="A208" s="2"/>
      <c r="O208" s="3"/>
      <c r="P208" s="3"/>
      <c r="Q208" s="3"/>
    </row>
    <row r="209" spans="1:17">
      <c r="A209" s="2"/>
      <c r="O209" s="3"/>
      <c r="P209" s="3"/>
      <c r="Q209" s="3"/>
    </row>
    <row r="210" spans="1:17">
      <c r="A210" s="2"/>
      <c r="O210" s="3"/>
      <c r="P210" s="3"/>
      <c r="Q210" s="3"/>
    </row>
    <row r="211" spans="1:17">
      <c r="A211" s="2"/>
      <c r="O211" s="3"/>
      <c r="P211" s="3"/>
      <c r="Q211" s="3"/>
    </row>
    <row r="212" spans="1:17">
      <c r="A212" s="2"/>
      <c r="O212" s="3"/>
      <c r="P212" s="3"/>
      <c r="Q212" s="3"/>
    </row>
    <row r="213" spans="1:17">
      <c r="A213" s="2"/>
      <c r="O213" s="3"/>
      <c r="P213" s="3"/>
      <c r="Q213" s="3"/>
    </row>
    <row r="214" spans="1:17">
      <c r="A214" s="2"/>
      <c r="O214" s="3"/>
      <c r="P214" s="3"/>
      <c r="Q214" s="3"/>
    </row>
    <row r="215" spans="1:17">
      <c r="A215" s="2"/>
      <c r="O215" s="3"/>
      <c r="P215" s="3"/>
      <c r="Q215" s="3"/>
    </row>
    <row r="216" spans="1:17">
      <c r="A216" s="2"/>
      <c r="O216" s="3"/>
      <c r="P216" s="3"/>
      <c r="Q216" s="3"/>
    </row>
    <row r="217" spans="1:17">
      <c r="A217" s="2"/>
      <c r="O217" s="3"/>
      <c r="P217" s="3"/>
      <c r="Q217" s="3"/>
    </row>
    <row r="218" spans="1:17">
      <c r="A218" s="2"/>
      <c r="O218" s="3"/>
      <c r="P218" s="3"/>
      <c r="Q218" s="3"/>
    </row>
    <row r="219" spans="1:17">
      <c r="A219" s="2"/>
      <c r="O219" s="3"/>
      <c r="P219" s="3"/>
      <c r="Q219" s="3"/>
    </row>
    <row r="220" spans="1:17">
      <c r="A220" s="2"/>
      <c r="O220" s="3"/>
      <c r="P220" s="3"/>
      <c r="Q220" s="3"/>
    </row>
    <row r="221" spans="1:17">
      <c r="A221" s="2"/>
      <c r="O221" s="3"/>
      <c r="P221" s="3"/>
      <c r="Q221" s="3"/>
    </row>
    <row r="222" spans="1:17">
      <c r="A222" s="2"/>
      <c r="O222" s="3"/>
      <c r="P222" s="3"/>
      <c r="Q222" s="3"/>
    </row>
    <row r="223" spans="1:17">
      <c r="A223" s="2"/>
      <c r="O223" s="3"/>
      <c r="P223" s="3"/>
      <c r="Q223" s="3"/>
    </row>
    <row r="224" spans="1:17">
      <c r="A224" s="2"/>
      <c r="O224" s="3"/>
      <c r="P224" s="3"/>
      <c r="Q224" s="3"/>
    </row>
    <row r="225" spans="1:17">
      <c r="A225" s="2"/>
      <c r="O225" s="3"/>
      <c r="P225" s="3"/>
      <c r="Q225" s="3"/>
    </row>
    <row r="226" spans="1:17">
      <c r="A226" s="2"/>
      <c r="O226" s="3"/>
      <c r="P226" s="3"/>
      <c r="Q226" s="3"/>
    </row>
    <row r="227" spans="1:17">
      <c r="A227" s="2"/>
      <c r="O227" s="3"/>
      <c r="P227" s="3"/>
      <c r="Q227" s="3"/>
    </row>
    <row r="228" spans="1:17">
      <c r="A228" s="2"/>
      <c r="O228" s="3"/>
      <c r="P228" s="3"/>
      <c r="Q228" s="3"/>
    </row>
    <row r="229" spans="1:17">
      <c r="A229" s="2"/>
      <c r="O229" s="3"/>
      <c r="P229" s="3"/>
      <c r="Q229" s="3"/>
    </row>
    <row r="230" spans="1:17">
      <c r="A230" s="2"/>
      <c r="O230" s="3"/>
      <c r="P230" s="3"/>
      <c r="Q230" s="3"/>
    </row>
    <row r="231" spans="1:17">
      <c r="A231" s="2"/>
      <c r="O231" s="3"/>
      <c r="P231" s="3"/>
      <c r="Q231" s="3"/>
    </row>
    <row r="232" spans="1:17">
      <c r="A232" s="2"/>
      <c r="O232" s="3"/>
      <c r="P232" s="3"/>
      <c r="Q232" s="3"/>
    </row>
    <row r="233" spans="1:17">
      <c r="A233" s="2"/>
      <c r="O233" s="3"/>
      <c r="P233" s="3"/>
      <c r="Q233" s="3"/>
    </row>
    <row r="234" spans="1:17">
      <c r="A234" s="2"/>
      <c r="O234" s="3"/>
      <c r="P234" s="3"/>
      <c r="Q234" s="3"/>
    </row>
    <row r="235" spans="1:17">
      <c r="A235" s="2"/>
    </row>
    <row r="236" spans="1:17">
      <c r="A236" s="2"/>
    </row>
    <row r="237" spans="1:17">
      <c r="A237" s="2"/>
    </row>
    <row r="238" spans="1:17">
      <c r="A238" s="2"/>
    </row>
    <row r="239" spans="1:17">
      <c r="A239" s="2"/>
    </row>
    <row r="240" spans="1:17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</sheetData>
  <sheetProtection password="C9C5" sheet="1" objects="1" scenarios="1" selectLockedCells="1"/>
  <mergeCells count="3">
    <mergeCell ref="C27:P27"/>
    <mergeCell ref="G19:L19"/>
    <mergeCell ref="C21:C22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48"/>
    <pageSetUpPr fitToPage="1"/>
  </sheetPr>
  <dimension ref="A1:Y73"/>
  <sheetViews>
    <sheetView showZeros="0" zoomScale="152" zoomScaleNormal="152" workbookViewId="0">
      <selection activeCell="H25" sqref="H25"/>
    </sheetView>
  </sheetViews>
  <sheetFormatPr baseColWidth="10" defaultRowHeight="13"/>
  <cols>
    <col min="1" max="1" width="1.6640625" customWidth="1"/>
    <col min="2" max="3" width="2.6640625" customWidth="1"/>
    <col min="4" max="4" width="30.6640625" customWidth="1"/>
    <col min="5" max="5" width="10.6640625" customWidth="1"/>
    <col min="6" max="7" width="3.6640625" customWidth="1"/>
    <col min="8" max="8" width="14.6640625" customWidth="1"/>
    <col min="9" max="9" width="1.6640625" customWidth="1"/>
    <col min="10" max="10" width="5.6640625" customWidth="1"/>
    <col min="11" max="11" width="2.6640625" customWidth="1"/>
    <col min="12" max="12" width="14.6640625" customWidth="1"/>
    <col min="13" max="13" width="1.6640625" customWidth="1"/>
    <col min="14" max="14" width="5.6640625" customWidth="1"/>
    <col min="15" max="15" width="2.6640625" customWidth="1"/>
    <col min="16" max="16" width="14.6640625" customWidth="1"/>
    <col min="17" max="17" width="1.6640625" customWidth="1"/>
    <col min="18" max="18" width="5.6640625" customWidth="1"/>
    <col min="19" max="20" width="1.6640625" customWidth="1"/>
    <col min="21" max="21" width="1.5" customWidth="1"/>
    <col min="22" max="22" width="6.6640625" customWidth="1"/>
    <col min="23" max="24" width="8.83203125" customWidth="1"/>
    <col min="25" max="25" width="16.83203125" customWidth="1"/>
    <col min="26" max="256" width="8.83203125" customWidth="1"/>
  </cols>
  <sheetData>
    <row r="1" spans="1:25" ht="5" customHeight="1" thickBo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6"/>
      <c r="W1" s="6"/>
      <c r="X1" s="6"/>
      <c r="Y1" s="6"/>
    </row>
    <row r="2" spans="1:25" ht="5" customHeight="1" thickTop="1">
      <c r="A2" s="6"/>
      <c r="B2" s="7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8"/>
      <c r="V2" s="6"/>
      <c r="W2" s="6"/>
      <c r="X2" s="6"/>
      <c r="Y2" s="6"/>
    </row>
    <row r="3" spans="1:25" ht="15" customHeight="1">
      <c r="A3" s="6"/>
      <c r="B3" s="7"/>
      <c r="C3" s="24"/>
      <c r="D3" s="361" t="s">
        <v>150</v>
      </c>
      <c r="E3" s="360" t="s">
        <v>14</v>
      </c>
      <c r="F3" s="360"/>
      <c r="G3" s="18"/>
      <c r="H3" s="20" t="s">
        <v>53</v>
      </c>
      <c r="I3" s="20"/>
      <c r="J3" s="62"/>
      <c r="K3" s="62"/>
      <c r="L3" s="359" t="s">
        <v>54</v>
      </c>
      <c r="M3" s="356"/>
      <c r="N3" s="356"/>
      <c r="O3" s="62"/>
      <c r="P3" s="359" t="s">
        <v>55</v>
      </c>
      <c r="Q3" s="356"/>
      <c r="R3" s="356"/>
      <c r="S3" s="23"/>
      <c r="T3" s="25"/>
      <c r="U3" s="8"/>
      <c r="V3" s="6"/>
      <c r="W3" s="6"/>
      <c r="X3" s="6"/>
      <c r="Y3" s="6"/>
    </row>
    <row r="4" spans="1:25" ht="15" customHeight="1">
      <c r="A4" s="6"/>
      <c r="B4" s="7"/>
      <c r="C4" s="24"/>
      <c r="D4" s="362"/>
      <c r="E4" s="18"/>
      <c r="F4" s="18"/>
      <c r="G4" s="18"/>
      <c r="H4" s="18"/>
      <c r="I4" s="18"/>
      <c r="J4" s="19"/>
      <c r="K4" s="19"/>
      <c r="L4" s="352" t="s">
        <v>94</v>
      </c>
      <c r="M4" s="353"/>
      <c r="N4" s="353"/>
      <c r="O4" s="19"/>
      <c r="P4" s="352" t="s">
        <v>94</v>
      </c>
      <c r="Q4" s="353"/>
      <c r="R4" s="353"/>
      <c r="S4" s="105"/>
      <c r="T4" s="25"/>
      <c r="U4" s="8"/>
      <c r="V4" s="6"/>
      <c r="W4" s="6"/>
      <c r="X4" s="6"/>
      <c r="Y4" s="6"/>
    </row>
    <row r="5" spans="1:25" ht="14" customHeight="1">
      <c r="A5" s="6"/>
      <c r="B5" s="7"/>
      <c r="C5" s="24"/>
      <c r="D5" s="85" t="s">
        <v>112</v>
      </c>
      <c r="E5" s="148">
        <v>21</v>
      </c>
      <c r="F5" s="92" t="s">
        <v>13</v>
      </c>
      <c r="G5" s="50"/>
      <c r="H5" s="121"/>
      <c r="I5" s="26"/>
      <c r="J5" s="19"/>
      <c r="K5" s="19"/>
      <c r="L5" s="121">
        <f>+H5*(1+($N5/100))</f>
        <v>0</v>
      </c>
      <c r="M5" s="26"/>
      <c r="N5" s="64">
        <v>0</v>
      </c>
      <c r="O5" s="19"/>
      <c r="P5" s="121">
        <f>+L5*(1+($R5/100))</f>
        <v>0</v>
      </c>
      <c r="Q5" s="26"/>
      <c r="R5" s="64">
        <v>0</v>
      </c>
      <c r="S5" s="4"/>
      <c r="T5" s="65"/>
      <c r="U5" s="8"/>
      <c r="V5" s="6"/>
      <c r="W5" s="6"/>
      <c r="X5" s="6"/>
      <c r="Y5" s="6"/>
    </row>
    <row r="6" spans="1:25" ht="14" customHeight="1">
      <c r="A6" s="6"/>
      <c r="B6" s="7"/>
      <c r="C6" s="24"/>
      <c r="D6" s="82" t="s">
        <v>180</v>
      </c>
      <c r="E6" s="148">
        <v>9</v>
      </c>
      <c r="F6" s="92" t="s">
        <v>13</v>
      </c>
      <c r="G6" s="50"/>
      <c r="H6" s="121">
        <v>0</v>
      </c>
      <c r="I6" s="26"/>
      <c r="J6" s="19"/>
      <c r="K6" s="19"/>
      <c r="L6" s="121">
        <f>+H6*(1+($N6/100))</f>
        <v>0</v>
      </c>
      <c r="M6" s="26"/>
      <c r="N6" s="64">
        <v>0</v>
      </c>
      <c r="O6" s="19"/>
      <c r="P6" s="121">
        <f>+L6*(1+($R6/100))</f>
        <v>0</v>
      </c>
      <c r="Q6" s="26"/>
      <c r="R6" s="64">
        <v>0</v>
      </c>
      <c r="S6" s="4"/>
      <c r="T6" s="65"/>
      <c r="U6" s="8"/>
      <c r="V6" s="6"/>
      <c r="W6" s="6"/>
      <c r="X6" s="6"/>
      <c r="Y6" s="6"/>
    </row>
    <row r="7" spans="1:25" ht="14" customHeight="1">
      <c r="A7" s="6"/>
      <c r="B7" s="7"/>
      <c r="C7" s="24"/>
      <c r="D7" s="82" t="s">
        <v>181</v>
      </c>
      <c r="E7" s="148">
        <v>9</v>
      </c>
      <c r="F7" s="92" t="s">
        <v>13</v>
      </c>
      <c r="G7" s="50"/>
      <c r="H7" s="121">
        <v>0</v>
      </c>
      <c r="I7" s="26"/>
      <c r="J7" s="19"/>
      <c r="K7" s="19"/>
      <c r="L7" s="121">
        <f>+H7*(1+($N7/100))</f>
        <v>0</v>
      </c>
      <c r="M7" s="26"/>
      <c r="N7" s="64">
        <v>0</v>
      </c>
      <c r="O7" s="19"/>
      <c r="P7" s="121">
        <f>+L7*(1+($R7/100))</f>
        <v>0</v>
      </c>
      <c r="Q7" s="26"/>
      <c r="R7" s="64">
        <v>0</v>
      </c>
      <c r="S7" s="4"/>
      <c r="T7" s="65"/>
      <c r="U7" s="8"/>
      <c r="V7" s="6"/>
      <c r="W7" s="6"/>
      <c r="X7" s="6"/>
      <c r="Y7" s="6"/>
    </row>
    <row r="8" spans="1:25" ht="14" customHeight="1">
      <c r="A8" s="6"/>
      <c r="B8" s="7"/>
      <c r="C8" s="24"/>
      <c r="D8" s="82" t="s">
        <v>102</v>
      </c>
      <c r="E8" s="148">
        <v>9</v>
      </c>
      <c r="F8" s="92" t="s">
        <v>13</v>
      </c>
      <c r="G8" s="50"/>
      <c r="H8" s="121">
        <v>0</v>
      </c>
      <c r="I8" s="26"/>
      <c r="J8" s="19"/>
      <c r="K8" s="19"/>
      <c r="L8" s="121">
        <f>+H8*(1+($N8/100))</f>
        <v>0</v>
      </c>
      <c r="M8" s="26"/>
      <c r="N8" s="64">
        <v>0</v>
      </c>
      <c r="O8" s="19"/>
      <c r="P8" s="121">
        <f>+L8*(1+($R8/100))</f>
        <v>0</v>
      </c>
      <c r="Q8" s="26"/>
      <c r="R8" s="64">
        <v>0</v>
      </c>
      <c r="S8" s="4"/>
      <c r="T8" s="65"/>
      <c r="U8" s="8"/>
      <c r="V8" s="6"/>
      <c r="W8" s="6"/>
      <c r="X8" s="6"/>
      <c r="Y8" s="6"/>
    </row>
    <row r="9" spans="1:25" ht="14" customHeight="1">
      <c r="A9" s="6"/>
      <c r="B9" s="7"/>
      <c r="C9" s="24"/>
      <c r="D9" s="85" t="s">
        <v>114</v>
      </c>
      <c r="E9" s="148">
        <v>21</v>
      </c>
      <c r="F9" s="92" t="s">
        <v>13</v>
      </c>
      <c r="G9" s="50"/>
      <c r="H9" s="121">
        <v>0</v>
      </c>
      <c r="I9" s="26"/>
      <c r="J9" s="106"/>
      <c r="K9" s="106"/>
      <c r="L9" s="121">
        <f>+H9*(1+($N9/100))</f>
        <v>0</v>
      </c>
      <c r="M9" s="106"/>
      <c r="N9" s="64">
        <v>0</v>
      </c>
      <c r="O9" s="106"/>
      <c r="P9" s="121">
        <f t="shared" ref="P9:P15" si="0">+L9*(1+($R9/100))</f>
        <v>0</v>
      </c>
      <c r="Q9" s="106"/>
      <c r="R9" s="64">
        <v>0</v>
      </c>
      <c r="S9" s="4"/>
      <c r="T9" s="65"/>
      <c r="U9" s="8"/>
      <c r="V9" s="6"/>
      <c r="W9" s="6"/>
      <c r="X9" s="6"/>
      <c r="Y9" s="6"/>
    </row>
    <row r="10" spans="1:25" ht="14" customHeight="1">
      <c r="A10" s="6"/>
      <c r="B10" s="7"/>
      <c r="C10" s="24"/>
      <c r="D10" s="82" t="s">
        <v>113</v>
      </c>
      <c r="E10" s="148" t="s">
        <v>127</v>
      </c>
      <c r="F10" s="92" t="s">
        <v>13</v>
      </c>
      <c r="G10" s="50"/>
      <c r="H10" s="121">
        <v>0</v>
      </c>
      <c r="I10" s="26"/>
      <c r="J10" s="19"/>
      <c r="K10" s="19"/>
      <c r="L10" s="121">
        <f t="shared" ref="L10:L15" si="1">+H10*(1+($N10/100))</f>
        <v>0</v>
      </c>
      <c r="M10" s="26"/>
      <c r="N10" s="64">
        <v>0</v>
      </c>
      <c r="O10" s="19"/>
      <c r="P10" s="121">
        <f t="shared" si="0"/>
        <v>0</v>
      </c>
      <c r="Q10" s="26"/>
      <c r="R10" s="64">
        <v>0</v>
      </c>
      <c r="S10" s="4"/>
      <c r="T10" s="65"/>
      <c r="U10" s="8"/>
      <c r="V10" s="6"/>
      <c r="W10" s="6"/>
      <c r="X10" s="6"/>
      <c r="Y10" s="6"/>
    </row>
    <row r="11" spans="1:25" ht="14" customHeight="1">
      <c r="A11" s="6"/>
      <c r="B11" s="7"/>
      <c r="C11" s="24"/>
      <c r="D11" s="85" t="s">
        <v>116</v>
      </c>
      <c r="E11" s="148">
        <v>21</v>
      </c>
      <c r="F11" s="92" t="s">
        <v>13</v>
      </c>
      <c r="G11" s="50"/>
      <c r="H11" s="121">
        <v>0</v>
      </c>
      <c r="I11" s="26"/>
      <c r="J11" s="19"/>
      <c r="K11" s="19"/>
      <c r="L11" s="121">
        <f>+H11*(1+($N11/100))</f>
        <v>0</v>
      </c>
      <c r="M11" s="26"/>
      <c r="N11" s="64">
        <v>0</v>
      </c>
      <c r="O11" s="19"/>
      <c r="P11" s="121">
        <f t="shared" si="0"/>
        <v>0</v>
      </c>
      <c r="Q11" s="26"/>
      <c r="R11" s="64">
        <v>0</v>
      </c>
      <c r="S11" s="4"/>
      <c r="T11" s="65"/>
      <c r="U11" s="8"/>
      <c r="V11" s="6"/>
      <c r="W11" s="6"/>
      <c r="X11" s="6"/>
      <c r="Y11" s="6"/>
    </row>
    <row r="12" spans="1:25" ht="14" customHeight="1">
      <c r="A12" s="6"/>
      <c r="B12" s="7"/>
      <c r="C12" s="24"/>
      <c r="D12" s="85" t="s">
        <v>115</v>
      </c>
      <c r="E12" s="148">
        <v>21</v>
      </c>
      <c r="F12" s="92" t="s">
        <v>13</v>
      </c>
      <c r="G12" s="68"/>
      <c r="H12" s="121">
        <v>0</v>
      </c>
      <c r="I12" s="26"/>
      <c r="J12" s="19"/>
      <c r="K12" s="19"/>
      <c r="L12" s="121">
        <f t="shared" si="1"/>
        <v>0</v>
      </c>
      <c r="M12" s="26"/>
      <c r="N12" s="64">
        <v>0</v>
      </c>
      <c r="O12" s="19"/>
      <c r="P12" s="121">
        <f t="shared" si="0"/>
        <v>0</v>
      </c>
      <c r="Q12" s="26"/>
      <c r="R12" s="64">
        <v>0</v>
      </c>
      <c r="S12" s="4"/>
      <c r="T12" s="65"/>
      <c r="U12" s="8"/>
      <c r="V12" s="6"/>
      <c r="W12" s="6"/>
      <c r="X12" s="6"/>
      <c r="Y12" s="6"/>
    </row>
    <row r="13" spans="1:25" ht="14" customHeight="1">
      <c r="A13" s="6"/>
      <c r="B13" s="156"/>
      <c r="C13" s="24"/>
      <c r="D13" s="86" t="s">
        <v>154</v>
      </c>
      <c r="E13" s="148">
        <v>21</v>
      </c>
      <c r="F13" s="92" t="s">
        <v>13</v>
      </c>
      <c r="G13" s="50"/>
      <c r="H13" s="121">
        <v>0</v>
      </c>
      <c r="I13" s="26"/>
      <c r="J13" s="19"/>
      <c r="K13" s="19"/>
      <c r="L13" s="121">
        <f t="shared" si="1"/>
        <v>0</v>
      </c>
      <c r="M13" s="26"/>
      <c r="N13" s="64">
        <v>0</v>
      </c>
      <c r="O13" s="19"/>
      <c r="P13" s="121">
        <f t="shared" si="0"/>
        <v>0</v>
      </c>
      <c r="Q13" s="26"/>
      <c r="R13" s="64">
        <v>0</v>
      </c>
      <c r="S13" s="4"/>
      <c r="T13" s="65"/>
      <c r="U13" s="156"/>
      <c r="V13" s="6"/>
      <c r="W13" s="6"/>
      <c r="X13" s="6"/>
      <c r="Y13" s="6"/>
    </row>
    <row r="14" spans="1:25" ht="14" customHeight="1">
      <c r="A14" s="6"/>
      <c r="B14" s="156"/>
      <c r="C14" s="24"/>
      <c r="D14" s="85" t="s">
        <v>155</v>
      </c>
      <c r="E14" s="148">
        <v>21</v>
      </c>
      <c r="F14" s="92" t="s">
        <v>13</v>
      </c>
      <c r="G14" s="66"/>
      <c r="H14" s="121">
        <v>0</v>
      </c>
      <c r="I14" s="66"/>
      <c r="J14" s="19"/>
      <c r="K14" s="19"/>
      <c r="L14" s="121">
        <f t="shared" si="1"/>
        <v>0</v>
      </c>
      <c r="M14" s="26"/>
      <c r="N14" s="64">
        <v>0</v>
      </c>
      <c r="O14" s="19"/>
      <c r="P14" s="121">
        <f t="shared" si="0"/>
        <v>0</v>
      </c>
      <c r="Q14" s="26"/>
      <c r="R14" s="64">
        <v>0</v>
      </c>
      <c r="S14" s="4"/>
      <c r="T14" s="65"/>
      <c r="U14" s="156"/>
      <c r="V14" s="6"/>
      <c r="W14" s="6"/>
      <c r="X14" s="6"/>
      <c r="Y14" s="6"/>
    </row>
    <row r="15" spans="1:25" ht="14" customHeight="1">
      <c r="A15" s="6"/>
      <c r="B15" s="156"/>
      <c r="C15" s="24"/>
      <c r="D15" s="85" t="s">
        <v>114</v>
      </c>
      <c r="E15" s="148">
        <v>21</v>
      </c>
      <c r="F15" s="92" t="s">
        <v>13</v>
      </c>
      <c r="G15" s="66"/>
      <c r="H15" s="121">
        <v>0</v>
      </c>
      <c r="I15" s="66"/>
      <c r="J15" s="19"/>
      <c r="K15" s="19"/>
      <c r="L15" s="121">
        <f t="shared" si="1"/>
        <v>0</v>
      </c>
      <c r="M15" s="26"/>
      <c r="N15" s="64">
        <v>0</v>
      </c>
      <c r="O15" s="19"/>
      <c r="P15" s="121">
        <f t="shared" si="0"/>
        <v>0</v>
      </c>
      <c r="Q15" s="26"/>
      <c r="R15" s="64">
        <v>0</v>
      </c>
      <c r="S15" s="4"/>
      <c r="T15" s="65"/>
      <c r="U15" s="156"/>
      <c r="V15" s="6"/>
      <c r="W15" s="6"/>
      <c r="X15" s="6"/>
      <c r="Y15" s="6"/>
    </row>
    <row r="16" spans="1:25" ht="15" customHeight="1">
      <c r="A16" s="6"/>
      <c r="B16" s="156"/>
      <c r="C16" s="24"/>
      <c r="D16" s="78" t="s">
        <v>8</v>
      </c>
      <c r="E16" s="78"/>
      <c r="F16" s="78"/>
      <c r="G16" s="19"/>
      <c r="H16" s="120">
        <f>SUM(H5:H15)</f>
        <v>0</v>
      </c>
      <c r="I16" s="26"/>
      <c r="J16" s="53"/>
      <c r="K16" s="53"/>
      <c r="L16" s="120">
        <f>SUM(L5:L15)</f>
        <v>0</v>
      </c>
      <c r="M16" s="26"/>
      <c r="N16" s="53"/>
      <c r="O16" s="53"/>
      <c r="P16" s="120">
        <f>SUM(P5:P15)</f>
        <v>0</v>
      </c>
      <c r="Q16" s="26"/>
      <c r="R16" s="19"/>
      <c r="S16" s="19"/>
      <c r="T16" s="25"/>
      <c r="U16" s="156"/>
      <c r="V16" s="6"/>
      <c r="W16" s="6"/>
      <c r="X16" s="6"/>
      <c r="Y16" s="6"/>
    </row>
    <row r="17" spans="1:25" ht="10" customHeight="1" thickBot="1">
      <c r="A17" s="6"/>
      <c r="B17" s="156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156"/>
      <c r="V17" s="6"/>
      <c r="W17" s="6"/>
      <c r="X17" s="6"/>
      <c r="Y17" s="6"/>
    </row>
    <row r="18" spans="1:25" ht="5" customHeight="1" thickTop="1" thickBot="1">
      <c r="A18" s="6"/>
      <c r="B18" s="156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57"/>
      <c r="V18" s="6"/>
      <c r="W18" s="6"/>
      <c r="X18" s="6"/>
      <c r="Y18" s="6"/>
    </row>
    <row r="19" spans="1:25" ht="5" customHeight="1" thickTop="1">
      <c r="A19" s="6"/>
      <c r="B19" s="156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57"/>
      <c r="V19" s="6"/>
      <c r="W19" s="6"/>
      <c r="X19" s="6"/>
      <c r="Y19" s="6"/>
    </row>
    <row r="20" spans="1:25" ht="15" customHeight="1">
      <c r="A20" s="6"/>
      <c r="B20" s="156"/>
      <c r="C20" s="24"/>
      <c r="D20" s="164" t="s">
        <v>137</v>
      </c>
      <c r="E20" s="360" t="s">
        <v>15</v>
      </c>
      <c r="F20" s="360"/>
      <c r="G20" s="350"/>
      <c r="H20" s="20" t="s">
        <v>53</v>
      </c>
      <c r="I20" s="18"/>
      <c r="J20" s="19"/>
      <c r="K20" s="19"/>
      <c r="L20" s="359" t="s">
        <v>54</v>
      </c>
      <c r="M20" s="356"/>
      <c r="N20" s="356"/>
      <c r="O20" s="19"/>
      <c r="P20" s="359" t="s">
        <v>55</v>
      </c>
      <c r="Q20" s="356"/>
      <c r="R20" s="356"/>
      <c r="S20" s="105"/>
      <c r="T20" s="25"/>
      <c r="U20" s="157"/>
      <c r="V20" s="6"/>
      <c r="W20" s="6"/>
      <c r="X20" s="6"/>
      <c r="Y20" s="6"/>
    </row>
    <row r="21" spans="1:25" ht="14" customHeight="1">
      <c r="A21" s="6"/>
      <c r="B21" s="6"/>
      <c r="C21" s="24"/>
      <c r="D21" s="82" t="str">
        <f t="shared" ref="D21:F31" si="2">D5</f>
        <v>DRANKEN</v>
      </c>
      <c r="E21" s="148">
        <f t="shared" si="2"/>
        <v>21</v>
      </c>
      <c r="F21" s="166" t="str">
        <f t="shared" si="2"/>
        <v>%</v>
      </c>
      <c r="G21" s="50"/>
      <c r="H21" s="251"/>
      <c r="I21" s="26"/>
      <c r="J21" s="19"/>
      <c r="K21" s="19"/>
      <c r="L21" s="252">
        <f>+$H$21</f>
        <v>0</v>
      </c>
      <c r="M21" s="26"/>
      <c r="N21" s="19"/>
      <c r="O21" s="19"/>
      <c r="P21" s="252">
        <f>+$H$21</f>
        <v>0</v>
      </c>
      <c r="Q21" s="26"/>
      <c r="R21" s="19"/>
      <c r="S21" s="4"/>
      <c r="T21" s="65"/>
      <c r="U21" s="6"/>
      <c r="V21" s="6"/>
      <c r="W21" s="6"/>
      <c r="X21" s="6"/>
      <c r="Y21" s="6"/>
    </row>
    <row r="22" spans="1:25" ht="14" customHeight="1">
      <c r="A22" s="6"/>
      <c r="B22" s="6"/>
      <c r="C22" s="24"/>
      <c r="D22" s="82" t="str">
        <f t="shared" si="2"/>
        <v>DRANKEN  KOUD</v>
      </c>
      <c r="E22" s="148">
        <f t="shared" si="2"/>
        <v>9</v>
      </c>
      <c r="F22" s="166" t="str">
        <f t="shared" si="2"/>
        <v>%</v>
      </c>
      <c r="G22" s="50"/>
      <c r="H22" s="251"/>
      <c r="I22" s="26"/>
      <c r="J22" s="19"/>
      <c r="K22" s="19"/>
      <c r="L22" s="252">
        <f>+$H$22</f>
        <v>0</v>
      </c>
      <c r="M22" s="26"/>
      <c r="N22" s="19"/>
      <c r="O22" s="19"/>
      <c r="P22" s="252">
        <f>+$H$22</f>
        <v>0</v>
      </c>
      <c r="Q22" s="26"/>
      <c r="R22" s="19"/>
      <c r="S22" s="4"/>
      <c r="T22" s="65"/>
      <c r="U22" s="6"/>
      <c r="V22" s="6"/>
      <c r="W22" s="6"/>
      <c r="X22" s="6"/>
      <c r="Y22" s="6"/>
    </row>
    <row r="23" spans="1:25" ht="14" customHeight="1">
      <c r="A23" s="6"/>
      <c r="B23" s="6"/>
      <c r="C23" s="24"/>
      <c r="D23" s="82" t="str">
        <f t="shared" si="2"/>
        <v>DRANKEN  WARM</v>
      </c>
      <c r="E23" s="148">
        <f t="shared" si="2"/>
        <v>9</v>
      </c>
      <c r="F23" s="166" t="str">
        <f t="shared" si="2"/>
        <v>%</v>
      </c>
      <c r="G23" s="50"/>
      <c r="H23" s="251"/>
      <c r="I23" s="26"/>
      <c r="J23" s="19"/>
      <c r="K23" s="19"/>
      <c r="L23" s="252">
        <f>+$H$23</f>
        <v>0</v>
      </c>
      <c r="M23" s="26"/>
      <c r="N23" s="19"/>
      <c r="O23" s="19"/>
      <c r="P23" s="252">
        <f>+$H$23</f>
        <v>0</v>
      </c>
      <c r="Q23" s="26"/>
      <c r="R23" s="19"/>
      <c r="S23" s="4"/>
      <c r="T23" s="65"/>
      <c r="U23" s="6"/>
      <c r="V23" s="6"/>
      <c r="W23" s="6"/>
      <c r="X23" s="6"/>
      <c r="Y23" s="6"/>
    </row>
    <row r="24" spans="1:25" ht="14" customHeight="1">
      <c r="A24" s="6"/>
      <c r="B24" s="6"/>
      <c r="C24" s="24"/>
      <c r="D24" s="82" t="str">
        <f t="shared" si="2"/>
        <v>KEUKEN</v>
      </c>
      <c r="E24" s="148">
        <f t="shared" si="2"/>
        <v>9</v>
      </c>
      <c r="F24" s="166" t="str">
        <f t="shared" si="2"/>
        <v>%</v>
      </c>
      <c r="G24" s="50"/>
      <c r="H24" s="251"/>
      <c r="I24" s="26"/>
      <c r="J24" s="19"/>
      <c r="K24" s="19"/>
      <c r="L24" s="252">
        <f>+$H$24</f>
        <v>0</v>
      </c>
      <c r="M24" s="26"/>
      <c r="N24" s="19"/>
      <c r="O24" s="19"/>
      <c r="P24" s="252">
        <f>+$H$24</f>
        <v>0</v>
      </c>
      <c r="Q24" s="26"/>
      <c r="R24" s="19"/>
      <c r="S24" s="4"/>
      <c r="T24" s="65"/>
      <c r="U24" s="6"/>
      <c r="V24" s="6"/>
      <c r="W24" s="6"/>
      <c r="X24" s="6"/>
      <c r="Y24" s="6"/>
    </row>
    <row r="25" spans="1:25" ht="14" customHeight="1">
      <c r="A25" s="6"/>
      <c r="B25" s="6"/>
      <c r="C25" s="24"/>
      <c r="D25" s="82" t="str">
        <f t="shared" si="2"/>
        <v>DIVERSEN</v>
      </c>
      <c r="E25" s="148">
        <f t="shared" si="2"/>
        <v>21</v>
      </c>
      <c r="F25" s="166" t="str">
        <f t="shared" si="2"/>
        <v>%</v>
      </c>
      <c r="G25" s="50"/>
      <c r="H25" s="251"/>
      <c r="I25" s="26"/>
      <c r="J25" s="106"/>
      <c r="K25" s="106"/>
      <c r="L25" s="252">
        <f>+$H$25</f>
        <v>0</v>
      </c>
      <c r="M25" s="106"/>
      <c r="N25" s="106"/>
      <c r="O25" s="106"/>
      <c r="P25" s="252">
        <f>+$H$25</f>
        <v>0</v>
      </c>
      <c r="Q25" s="106"/>
      <c r="R25" s="106"/>
      <c r="S25" s="4"/>
      <c r="T25" s="65"/>
      <c r="U25" s="6"/>
      <c r="V25" s="6"/>
      <c r="W25" s="6"/>
      <c r="X25" s="6"/>
      <c r="Y25" s="6"/>
    </row>
    <row r="26" spans="1:25" ht="14" customHeight="1">
      <c r="A26" s="6"/>
      <c r="B26" s="6"/>
      <c r="C26" s="24"/>
      <c r="D26" s="82" t="str">
        <f t="shared" si="2"/>
        <v>ROOKARTIKELEN</v>
      </c>
      <c r="E26" s="148" t="str">
        <f t="shared" si="2"/>
        <v>0</v>
      </c>
      <c r="F26" s="166" t="str">
        <f t="shared" si="2"/>
        <v>%</v>
      </c>
      <c r="G26" s="50"/>
      <c r="H26" s="251"/>
      <c r="I26" s="26"/>
      <c r="J26" s="19"/>
      <c r="K26" s="19"/>
      <c r="L26" s="252">
        <f>+$H$26</f>
        <v>0</v>
      </c>
      <c r="M26" s="26"/>
      <c r="N26" s="19"/>
      <c r="O26" s="19"/>
      <c r="P26" s="252">
        <f>+$H$26</f>
        <v>0</v>
      </c>
      <c r="Q26" s="26"/>
      <c r="R26" s="19"/>
      <c r="S26" s="4"/>
      <c r="T26" s="65"/>
      <c r="U26" s="6"/>
      <c r="V26" s="6"/>
      <c r="W26" s="6"/>
      <c r="X26" s="6"/>
      <c r="Y26" s="6"/>
    </row>
    <row r="27" spans="1:25" ht="14" customHeight="1">
      <c r="A27" s="6"/>
      <c r="B27" s="6"/>
      <c r="C27" s="24"/>
      <c r="D27" s="82" t="str">
        <f t="shared" si="2"/>
        <v>AUTOMATEN</v>
      </c>
      <c r="E27" s="148">
        <f t="shared" si="2"/>
        <v>21</v>
      </c>
      <c r="F27" s="166" t="str">
        <f t="shared" si="2"/>
        <v>%</v>
      </c>
      <c r="G27" s="50"/>
      <c r="H27" s="251"/>
      <c r="I27" s="26"/>
      <c r="J27" s="19"/>
      <c r="K27" s="19"/>
      <c r="L27" s="252">
        <f>+$H$27</f>
        <v>0</v>
      </c>
      <c r="M27" s="26"/>
      <c r="N27" s="19"/>
      <c r="O27" s="19"/>
      <c r="P27" s="252">
        <f>+$H$27</f>
        <v>0</v>
      </c>
      <c r="Q27" s="26"/>
      <c r="R27" s="19"/>
      <c r="S27" s="4"/>
      <c r="T27" s="65"/>
      <c r="U27" s="6"/>
      <c r="V27" s="6"/>
      <c r="W27" s="6"/>
      <c r="X27" s="6"/>
      <c r="Y27" s="6"/>
    </row>
    <row r="28" spans="1:25" ht="14" customHeight="1">
      <c r="A28" s="6"/>
      <c r="B28" s="6"/>
      <c r="C28" s="24"/>
      <c r="D28" s="82" t="str">
        <f t="shared" si="2"/>
        <v>ENTREEGELDEN</v>
      </c>
      <c r="E28" s="148">
        <f t="shared" si="2"/>
        <v>21</v>
      </c>
      <c r="F28" s="166" t="str">
        <f t="shared" si="2"/>
        <v>%</v>
      </c>
      <c r="G28" s="68"/>
      <c r="H28" s="251"/>
      <c r="I28" s="26"/>
      <c r="J28" s="19"/>
      <c r="K28" s="19"/>
      <c r="L28" s="252">
        <f>+$H$28</f>
        <v>0</v>
      </c>
      <c r="M28" s="26"/>
      <c r="N28" s="19"/>
      <c r="O28" s="19"/>
      <c r="P28" s="252">
        <f>+$H$28</f>
        <v>0</v>
      </c>
      <c r="Q28" s="26"/>
      <c r="R28" s="19"/>
      <c r="S28" s="4"/>
      <c r="T28" s="65"/>
      <c r="U28" s="6"/>
      <c r="V28" s="6"/>
      <c r="W28" s="6"/>
      <c r="X28" s="6"/>
      <c r="Y28" s="6"/>
    </row>
    <row r="29" spans="1:25" ht="14" customHeight="1">
      <c r="A29" s="6"/>
      <c r="B29" s="6"/>
      <c r="C29" s="24"/>
      <c r="D29" s="82" t="str">
        <f t="shared" si="2"/>
        <v>VERHUUROPBRENGSTEN</v>
      </c>
      <c r="E29" s="148">
        <f t="shared" si="2"/>
        <v>21</v>
      </c>
      <c r="F29" s="166" t="str">
        <f t="shared" si="2"/>
        <v>%</v>
      </c>
      <c r="G29" s="50"/>
      <c r="H29" s="251"/>
      <c r="I29" s="26"/>
      <c r="J29" s="19"/>
      <c r="K29" s="19"/>
      <c r="L29" s="252">
        <f>+$H$29</f>
        <v>0</v>
      </c>
      <c r="M29" s="26"/>
      <c r="N29" s="19"/>
      <c r="O29" s="19"/>
      <c r="P29" s="252">
        <f>+$H$29</f>
        <v>0</v>
      </c>
      <c r="Q29" s="26"/>
      <c r="R29" s="19"/>
      <c r="S29" s="4"/>
      <c r="T29" s="65"/>
      <c r="U29" s="6"/>
      <c r="V29" s="6"/>
      <c r="W29" s="6"/>
      <c r="X29" s="6"/>
      <c r="Y29" s="6"/>
    </row>
    <row r="30" spans="1:25" ht="14" customHeight="1">
      <c r="A30" s="6"/>
      <c r="B30" s="6"/>
      <c r="C30" s="24"/>
      <c r="D30" s="82" t="str">
        <f t="shared" si="2"/>
        <v>OVERIGE</v>
      </c>
      <c r="E30" s="148">
        <f t="shared" si="2"/>
        <v>21</v>
      </c>
      <c r="F30" s="166" t="str">
        <f t="shared" si="2"/>
        <v>%</v>
      </c>
      <c r="G30" s="66"/>
      <c r="H30" s="251"/>
      <c r="I30" s="66"/>
      <c r="J30" s="19"/>
      <c r="K30" s="19"/>
      <c r="L30" s="252">
        <f>+$H$30</f>
        <v>0</v>
      </c>
      <c r="M30" s="26"/>
      <c r="N30" s="19"/>
      <c r="O30" s="19"/>
      <c r="P30" s="252">
        <f>+$H$30</f>
        <v>0</v>
      </c>
      <c r="Q30" s="26"/>
      <c r="R30" s="19"/>
      <c r="S30" s="4"/>
      <c r="T30" s="65"/>
      <c r="U30" s="6"/>
      <c r="V30" s="6"/>
      <c r="W30" s="6"/>
      <c r="X30" s="6"/>
      <c r="Y30" s="6"/>
    </row>
    <row r="31" spans="1:25" ht="14" customHeight="1">
      <c r="A31" s="6"/>
      <c r="B31" s="6"/>
      <c r="C31" s="24"/>
      <c r="D31" s="82" t="str">
        <f t="shared" si="2"/>
        <v>DIVERSEN</v>
      </c>
      <c r="E31" s="148">
        <f t="shared" si="2"/>
        <v>21</v>
      </c>
      <c r="F31" s="166" t="str">
        <f t="shared" si="2"/>
        <v>%</v>
      </c>
      <c r="G31" s="66"/>
      <c r="H31" s="251"/>
      <c r="I31" s="66"/>
      <c r="J31" s="19"/>
      <c r="K31" s="19"/>
      <c r="L31" s="252">
        <f>+$H$31</f>
        <v>0</v>
      </c>
      <c r="M31" s="26"/>
      <c r="N31" s="19"/>
      <c r="O31" s="19"/>
      <c r="P31" s="252">
        <f>+$H$31</f>
        <v>0</v>
      </c>
      <c r="Q31" s="26"/>
      <c r="R31" s="19"/>
      <c r="S31" s="19"/>
      <c r="T31" s="25"/>
      <c r="U31" s="6"/>
      <c r="V31" s="6"/>
      <c r="W31" s="6"/>
      <c r="X31" s="6"/>
      <c r="Y31" s="6"/>
    </row>
    <row r="32" spans="1:25" ht="10" customHeight="1" thickBot="1">
      <c r="A32" s="6"/>
      <c r="B32" s="6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6"/>
      <c r="V32" s="6"/>
      <c r="W32" s="6"/>
      <c r="X32" s="6"/>
      <c r="Y32" s="6"/>
    </row>
    <row r="33" spans="1:25" ht="15" customHeight="1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3" customHeight="1"/>
    <row r="45" spans="1:25">
      <c r="D45" t="str">
        <f t="shared" ref="D45:E55" si="3">D5</f>
        <v>DRANKEN</v>
      </c>
      <c r="E45">
        <f t="shared" si="3"/>
        <v>21</v>
      </c>
      <c r="H45">
        <f t="shared" ref="H45:H55" si="4">H5</f>
        <v>0</v>
      </c>
      <c r="L45">
        <f t="shared" ref="L45:L55" si="5">L5</f>
        <v>0</v>
      </c>
      <c r="P45">
        <f t="shared" ref="P45:P55" si="6">P5</f>
        <v>0</v>
      </c>
    </row>
    <row r="46" spans="1:25">
      <c r="D46" t="str">
        <f t="shared" si="3"/>
        <v>DRANKEN  KOUD</v>
      </c>
      <c r="E46">
        <f t="shared" si="3"/>
        <v>9</v>
      </c>
      <c r="H46">
        <f t="shared" si="4"/>
        <v>0</v>
      </c>
      <c r="L46">
        <f t="shared" si="5"/>
        <v>0</v>
      </c>
      <c r="P46">
        <f t="shared" si="6"/>
        <v>0</v>
      </c>
    </row>
    <row r="47" spans="1:25">
      <c r="D47" t="str">
        <f t="shared" si="3"/>
        <v>DRANKEN  WARM</v>
      </c>
      <c r="E47">
        <f t="shared" si="3"/>
        <v>9</v>
      </c>
      <c r="H47">
        <f t="shared" si="4"/>
        <v>0</v>
      </c>
      <c r="L47">
        <f t="shared" si="5"/>
        <v>0</v>
      </c>
      <c r="P47">
        <f t="shared" si="6"/>
        <v>0</v>
      </c>
    </row>
    <row r="48" spans="1:25">
      <c r="D48" t="str">
        <f t="shared" si="3"/>
        <v>KEUKEN</v>
      </c>
      <c r="E48">
        <f t="shared" si="3"/>
        <v>9</v>
      </c>
      <c r="H48">
        <f t="shared" si="4"/>
        <v>0</v>
      </c>
      <c r="L48">
        <f t="shared" si="5"/>
        <v>0</v>
      </c>
      <c r="P48">
        <f t="shared" si="6"/>
        <v>0</v>
      </c>
    </row>
    <row r="49" spans="4:16">
      <c r="D49" t="str">
        <f t="shared" si="3"/>
        <v>DIVERSEN</v>
      </c>
      <c r="E49">
        <f t="shared" si="3"/>
        <v>21</v>
      </c>
      <c r="H49">
        <f>H9</f>
        <v>0</v>
      </c>
      <c r="L49">
        <f t="shared" si="5"/>
        <v>0</v>
      </c>
      <c r="P49">
        <f t="shared" si="6"/>
        <v>0</v>
      </c>
    </row>
    <row r="50" spans="4:16">
      <c r="D50" t="str">
        <f t="shared" si="3"/>
        <v>ROOKARTIKELEN</v>
      </c>
      <c r="E50" t="str">
        <f t="shared" si="3"/>
        <v>0</v>
      </c>
      <c r="H50">
        <f t="shared" si="4"/>
        <v>0</v>
      </c>
      <c r="L50">
        <f t="shared" si="5"/>
        <v>0</v>
      </c>
      <c r="P50">
        <f t="shared" si="6"/>
        <v>0</v>
      </c>
    </row>
    <row r="51" spans="4:16">
      <c r="D51" t="str">
        <f t="shared" si="3"/>
        <v>AUTOMATEN</v>
      </c>
      <c r="E51">
        <f t="shared" si="3"/>
        <v>21</v>
      </c>
      <c r="H51">
        <f>H11</f>
        <v>0</v>
      </c>
      <c r="L51">
        <f t="shared" si="5"/>
        <v>0</v>
      </c>
      <c r="P51">
        <f t="shared" si="6"/>
        <v>0</v>
      </c>
    </row>
    <row r="52" spans="4:16">
      <c r="D52" t="str">
        <f t="shared" si="3"/>
        <v>ENTREEGELDEN</v>
      </c>
      <c r="E52">
        <f t="shared" si="3"/>
        <v>21</v>
      </c>
      <c r="H52">
        <f t="shared" si="4"/>
        <v>0</v>
      </c>
      <c r="L52">
        <f t="shared" si="5"/>
        <v>0</v>
      </c>
      <c r="P52">
        <f t="shared" si="6"/>
        <v>0</v>
      </c>
    </row>
    <row r="53" spans="4:16">
      <c r="D53" t="str">
        <f t="shared" si="3"/>
        <v>VERHUUROPBRENGSTEN</v>
      </c>
      <c r="E53">
        <f t="shared" si="3"/>
        <v>21</v>
      </c>
      <c r="H53">
        <f t="shared" si="4"/>
        <v>0</v>
      </c>
      <c r="L53">
        <f t="shared" si="5"/>
        <v>0</v>
      </c>
      <c r="P53">
        <f t="shared" si="6"/>
        <v>0</v>
      </c>
    </row>
    <row r="54" spans="4:16">
      <c r="D54" t="str">
        <f t="shared" si="3"/>
        <v>OVERIGE</v>
      </c>
      <c r="E54">
        <f t="shared" si="3"/>
        <v>21</v>
      </c>
      <c r="H54">
        <f t="shared" si="4"/>
        <v>0</v>
      </c>
      <c r="L54">
        <f t="shared" si="5"/>
        <v>0</v>
      </c>
      <c r="P54">
        <f t="shared" si="6"/>
        <v>0</v>
      </c>
    </row>
    <row r="55" spans="4:16">
      <c r="D55" t="str">
        <f t="shared" si="3"/>
        <v>DIVERSEN</v>
      </c>
      <c r="E55">
        <f t="shared" si="3"/>
        <v>21</v>
      </c>
      <c r="H55">
        <f t="shared" si="4"/>
        <v>0</v>
      </c>
      <c r="L55">
        <f t="shared" si="5"/>
        <v>0</v>
      </c>
      <c r="P55">
        <f t="shared" si="6"/>
        <v>0</v>
      </c>
    </row>
    <row r="57" spans="4:16">
      <c r="H57">
        <f>SUM(H45:H55)</f>
        <v>0</v>
      </c>
      <c r="L57">
        <f>SUM(L45:L55)</f>
        <v>0</v>
      </c>
      <c r="P57">
        <f>SUM(P45:P55)</f>
        <v>0</v>
      </c>
    </row>
    <row r="60" spans="4:16">
      <c r="D60" t="str">
        <f t="shared" ref="D60:D71" si="7">D20</f>
        <v xml:space="preserve">In  procenten </v>
      </c>
    </row>
    <row r="61" spans="4:16">
      <c r="D61" t="str">
        <f t="shared" si="7"/>
        <v>DRANKEN</v>
      </c>
      <c r="E61">
        <f t="shared" ref="E61:E71" si="8">E21</f>
        <v>21</v>
      </c>
      <c r="H61">
        <f t="shared" ref="H61:H71" si="9">H45*H21</f>
        <v>0</v>
      </c>
      <c r="L61">
        <f t="shared" ref="L61:L71" si="10">L45*L21</f>
        <v>0</v>
      </c>
      <c r="P61">
        <f t="shared" ref="P61:P71" si="11">P45*P21</f>
        <v>0</v>
      </c>
    </row>
    <row r="62" spans="4:16">
      <c r="D62" t="str">
        <f t="shared" si="7"/>
        <v>DRANKEN  KOUD</v>
      </c>
      <c r="E62">
        <f t="shared" si="8"/>
        <v>9</v>
      </c>
      <c r="H62">
        <f t="shared" si="9"/>
        <v>0</v>
      </c>
      <c r="L62">
        <f t="shared" si="10"/>
        <v>0</v>
      </c>
      <c r="P62">
        <f t="shared" si="11"/>
        <v>0</v>
      </c>
    </row>
    <row r="63" spans="4:16">
      <c r="D63" t="str">
        <f t="shared" si="7"/>
        <v>DRANKEN  WARM</v>
      </c>
      <c r="E63">
        <f t="shared" si="8"/>
        <v>9</v>
      </c>
      <c r="H63">
        <f t="shared" si="9"/>
        <v>0</v>
      </c>
      <c r="L63">
        <f t="shared" si="10"/>
        <v>0</v>
      </c>
      <c r="P63">
        <f t="shared" si="11"/>
        <v>0</v>
      </c>
    </row>
    <row r="64" spans="4:16">
      <c r="D64" t="str">
        <f t="shared" si="7"/>
        <v>KEUKEN</v>
      </c>
      <c r="E64">
        <f t="shared" si="8"/>
        <v>9</v>
      </c>
      <c r="H64">
        <f t="shared" si="9"/>
        <v>0</v>
      </c>
      <c r="L64">
        <f t="shared" si="10"/>
        <v>0</v>
      </c>
      <c r="P64">
        <f t="shared" si="11"/>
        <v>0</v>
      </c>
    </row>
    <row r="65" spans="4:16">
      <c r="D65" t="str">
        <f t="shared" si="7"/>
        <v>DIVERSEN</v>
      </c>
      <c r="E65">
        <f t="shared" si="8"/>
        <v>21</v>
      </c>
      <c r="H65">
        <f t="shared" si="9"/>
        <v>0</v>
      </c>
      <c r="L65">
        <f t="shared" si="10"/>
        <v>0</v>
      </c>
      <c r="P65">
        <f t="shared" si="11"/>
        <v>0</v>
      </c>
    </row>
    <row r="66" spans="4:16">
      <c r="D66" t="str">
        <f t="shared" si="7"/>
        <v>ROOKARTIKELEN</v>
      </c>
      <c r="E66" t="str">
        <f t="shared" si="8"/>
        <v>0</v>
      </c>
      <c r="H66">
        <f t="shared" si="9"/>
        <v>0</v>
      </c>
      <c r="L66">
        <f t="shared" si="10"/>
        <v>0</v>
      </c>
      <c r="P66">
        <f t="shared" si="11"/>
        <v>0</v>
      </c>
    </row>
    <row r="67" spans="4:16">
      <c r="D67" t="str">
        <f t="shared" si="7"/>
        <v>AUTOMATEN</v>
      </c>
      <c r="E67">
        <f t="shared" si="8"/>
        <v>21</v>
      </c>
      <c r="H67">
        <f t="shared" si="9"/>
        <v>0</v>
      </c>
      <c r="L67">
        <f t="shared" si="10"/>
        <v>0</v>
      </c>
      <c r="P67">
        <f t="shared" si="11"/>
        <v>0</v>
      </c>
    </row>
    <row r="68" spans="4:16">
      <c r="D68" t="str">
        <f t="shared" si="7"/>
        <v>ENTREEGELDEN</v>
      </c>
      <c r="E68">
        <f t="shared" si="8"/>
        <v>21</v>
      </c>
      <c r="H68">
        <f t="shared" si="9"/>
        <v>0</v>
      </c>
      <c r="L68">
        <f t="shared" si="10"/>
        <v>0</v>
      </c>
      <c r="P68">
        <f t="shared" si="11"/>
        <v>0</v>
      </c>
    </row>
    <row r="69" spans="4:16">
      <c r="D69" t="str">
        <f t="shared" si="7"/>
        <v>VERHUUROPBRENGSTEN</v>
      </c>
      <c r="E69">
        <f t="shared" si="8"/>
        <v>21</v>
      </c>
      <c r="H69">
        <f t="shared" si="9"/>
        <v>0</v>
      </c>
      <c r="L69">
        <f t="shared" si="10"/>
        <v>0</v>
      </c>
      <c r="P69">
        <f t="shared" si="11"/>
        <v>0</v>
      </c>
    </row>
    <row r="70" spans="4:16">
      <c r="D70" t="str">
        <f t="shared" si="7"/>
        <v>OVERIGE</v>
      </c>
      <c r="E70">
        <f t="shared" si="8"/>
        <v>21</v>
      </c>
      <c r="H70">
        <f t="shared" si="9"/>
        <v>0</v>
      </c>
      <c r="L70">
        <f t="shared" si="10"/>
        <v>0</v>
      </c>
      <c r="P70">
        <f t="shared" si="11"/>
        <v>0</v>
      </c>
    </row>
    <row r="71" spans="4:16">
      <c r="D71" t="str">
        <f t="shared" si="7"/>
        <v>DIVERSEN</v>
      </c>
      <c r="E71">
        <f t="shared" si="8"/>
        <v>21</v>
      </c>
      <c r="H71">
        <f t="shared" si="9"/>
        <v>0</v>
      </c>
      <c r="L71">
        <f t="shared" si="10"/>
        <v>0</v>
      </c>
      <c r="P71">
        <f t="shared" si="11"/>
        <v>0</v>
      </c>
    </row>
    <row r="73" spans="4:16">
      <c r="H73">
        <f>SUM(H61:H71)</f>
        <v>0</v>
      </c>
      <c r="L73">
        <f>SUM(L61:L71)</f>
        <v>0</v>
      </c>
      <c r="P73">
        <f>SUM(P61:P71)</f>
        <v>0</v>
      </c>
    </row>
  </sheetData>
  <sheetProtection algorithmName="SHA-512" hashValue="KrRISALdwEzJl2WAq2IGeaQzkRe6YiXpH9Zfwspxtc31RWQVfpsnhS2gUSVwoJXqg8yuOAyuaIY812dUBC3FHw==" saltValue="aktRdYqidXVhAJar0sAIKQ==" spinCount="100000" sheet="1" objects="1" scenarios="1" selectLockedCells="1"/>
  <mergeCells count="9">
    <mergeCell ref="L20:N20"/>
    <mergeCell ref="P20:R20"/>
    <mergeCell ref="E20:G20"/>
    <mergeCell ref="E3:F3"/>
    <mergeCell ref="D3:D4"/>
    <mergeCell ref="L3:N3"/>
    <mergeCell ref="P3:R3"/>
    <mergeCell ref="L4:N4"/>
    <mergeCell ref="P4:R4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8"/>
    <pageSetUpPr autoPageBreaks="0" fitToPage="1"/>
  </sheetPr>
  <dimension ref="A1:V454"/>
  <sheetViews>
    <sheetView showZeros="0" workbookViewId="0">
      <selection activeCell="C11" sqref="C11"/>
    </sheetView>
  </sheetViews>
  <sheetFormatPr baseColWidth="10" defaultRowHeight="13"/>
  <cols>
    <col min="1" max="1" width="2.6640625" customWidth="1"/>
    <col min="2" max="2" width="3.6640625" customWidth="1"/>
    <col min="3" max="3" width="35.6640625" customWidth="1"/>
    <col min="4" max="4" width="2.6640625" customWidth="1"/>
    <col min="5" max="5" width="6.83203125" customWidth="1"/>
    <col min="6" max="6" width="2.6640625" customWidth="1"/>
    <col min="7" max="7" width="6.83203125" customWidth="1"/>
    <col min="8" max="8" width="2.6640625" customWidth="1"/>
    <col min="9" max="9" width="6.83203125" customWidth="1"/>
    <col min="10" max="10" width="2.6640625" customWidth="1"/>
    <col min="11" max="11" width="7.1640625" customWidth="1"/>
    <col min="12" max="12" width="2.6640625" customWidth="1"/>
    <col min="13" max="13" width="11.33203125" customWidth="1"/>
    <col min="14" max="14" width="1.6640625" customWidth="1"/>
    <col min="15" max="15" width="16.5" customWidth="1"/>
    <col min="16" max="16" width="9.6640625" customWidth="1"/>
    <col min="17" max="17" width="8.6640625" customWidth="1"/>
    <col min="18" max="18" width="2.6640625" customWidth="1"/>
    <col min="19" max="19" width="5.6640625" customWidth="1"/>
    <col min="20" max="256" width="8.83203125" customWidth="1"/>
  </cols>
  <sheetData>
    <row r="1" spans="1:22" ht="10" customHeight="1" thickBo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"/>
      <c r="U1" s="6"/>
      <c r="V1" s="6"/>
    </row>
    <row r="2" spans="1:22" ht="14" customHeight="1">
      <c r="A2" s="7"/>
      <c r="B2" s="9"/>
      <c r="C2" s="10"/>
      <c r="D2" s="10"/>
      <c r="E2" s="10" t="s">
        <v>81</v>
      </c>
      <c r="F2" s="10"/>
      <c r="G2" s="10" t="s">
        <v>81</v>
      </c>
      <c r="H2" s="10"/>
      <c r="I2" s="11" t="s">
        <v>81</v>
      </c>
      <c r="J2" s="11"/>
      <c r="K2" s="11" t="s">
        <v>79</v>
      </c>
      <c r="L2" s="11"/>
      <c r="M2" s="10" t="s">
        <v>76</v>
      </c>
      <c r="N2" s="11"/>
      <c r="O2" s="11"/>
      <c r="P2" s="11"/>
      <c r="Q2" s="11"/>
      <c r="R2" s="12"/>
      <c r="S2" s="13"/>
      <c r="T2" s="6"/>
      <c r="U2" s="6"/>
      <c r="V2" s="6"/>
    </row>
    <row r="3" spans="1:22" ht="14" customHeight="1">
      <c r="A3" s="7"/>
      <c r="B3" s="17"/>
      <c r="C3" s="80" t="s">
        <v>74</v>
      </c>
      <c r="D3" s="19"/>
      <c r="E3" s="18" t="s">
        <v>66</v>
      </c>
      <c r="F3" s="18"/>
      <c r="G3" s="18" t="s">
        <v>66</v>
      </c>
      <c r="H3" s="18"/>
      <c r="I3" s="18" t="s">
        <v>66</v>
      </c>
      <c r="J3" s="19"/>
      <c r="K3" s="18" t="s">
        <v>80</v>
      </c>
      <c r="L3" s="19"/>
      <c r="M3" s="20" t="s">
        <v>78</v>
      </c>
      <c r="N3" s="19"/>
      <c r="O3" s="349" t="s">
        <v>150</v>
      </c>
      <c r="P3" s="350"/>
      <c r="Q3" s="350"/>
      <c r="R3" s="22"/>
      <c r="S3" s="8"/>
      <c r="T3" s="6"/>
      <c r="U3" s="6"/>
      <c r="V3" s="6"/>
    </row>
    <row r="4" spans="1:22" ht="14" customHeight="1">
      <c r="A4" s="7"/>
      <c r="B4" s="17"/>
      <c r="C4" s="84"/>
      <c r="D4" s="19"/>
      <c r="E4" s="18" t="s">
        <v>133</v>
      </c>
      <c r="F4" s="18"/>
      <c r="G4" s="20" t="s">
        <v>135</v>
      </c>
      <c r="H4" s="18"/>
      <c r="I4" s="20" t="s">
        <v>134</v>
      </c>
      <c r="J4" s="18"/>
      <c r="K4" s="18" t="s">
        <v>75</v>
      </c>
      <c r="L4" s="18"/>
      <c r="M4" s="18" t="s">
        <v>77</v>
      </c>
      <c r="N4" s="18"/>
      <c r="O4" s="350"/>
      <c r="P4" s="350"/>
      <c r="Q4" s="350"/>
      <c r="R4" s="129"/>
      <c r="S4" s="52"/>
      <c r="T4" s="6"/>
      <c r="U4" s="6"/>
      <c r="V4" s="6"/>
    </row>
    <row r="5" spans="1:22" ht="14" customHeight="1">
      <c r="A5" s="7"/>
      <c r="B5" s="17"/>
      <c r="C5" s="106" t="s">
        <v>132</v>
      </c>
      <c r="D5" s="50"/>
      <c r="E5" s="26"/>
      <c r="F5" s="26"/>
      <c r="G5" s="26"/>
      <c r="H5" s="26"/>
      <c r="I5" s="26"/>
      <c r="J5" s="26"/>
      <c r="K5" s="26"/>
      <c r="L5" s="26"/>
      <c r="M5" s="26"/>
      <c r="N5" s="26"/>
      <c r="O5" s="363" t="s">
        <v>83</v>
      </c>
      <c r="P5" s="350"/>
      <c r="Q5" s="350"/>
      <c r="R5" s="27"/>
      <c r="S5" s="28"/>
      <c r="T5" s="6"/>
      <c r="U5" s="6"/>
      <c r="V5" s="6"/>
    </row>
    <row r="6" spans="1:22" ht="15" customHeight="1">
      <c r="A6" s="7"/>
      <c r="B6" s="17"/>
      <c r="C6" s="85" t="s">
        <v>143</v>
      </c>
      <c r="D6" s="50"/>
      <c r="E6" s="38">
        <v>0</v>
      </c>
      <c r="F6" s="26"/>
      <c r="G6" s="38">
        <v>0</v>
      </c>
      <c r="H6" s="26"/>
      <c r="I6" s="38">
        <v>0</v>
      </c>
      <c r="J6" s="26"/>
      <c r="K6" s="30">
        <v>0</v>
      </c>
      <c r="L6" s="26"/>
      <c r="M6" s="134">
        <v>0</v>
      </c>
      <c r="N6" s="26"/>
      <c r="O6" s="88" t="s">
        <v>67</v>
      </c>
      <c r="P6" s="31">
        <v>0</v>
      </c>
      <c r="Q6" s="26" t="s">
        <v>84</v>
      </c>
      <c r="R6" s="27"/>
      <c r="S6" s="28"/>
      <c r="T6" s="6"/>
      <c r="U6" s="6"/>
      <c r="V6" s="6"/>
    </row>
    <row r="7" spans="1:22" ht="15" customHeight="1">
      <c r="A7" s="7"/>
      <c r="B7" s="17"/>
      <c r="C7" s="82" t="s">
        <v>144</v>
      </c>
      <c r="D7" s="50"/>
      <c r="E7" s="38">
        <v>0</v>
      </c>
      <c r="F7" s="26"/>
      <c r="G7" s="38">
        <v>0</v>
      </c>
      <c r="H7" s="26"/>
      <c r="I7" s="38">
        <v>0</v>
      </c>
      <c r="J7" s="26"/>
      <c r="K7" s="30">
        <v>0</v>
      </c>
      <c r="L7" s="26"/>
      <c r="M7" s="134">
        <v>0</v>
      </c>
      <c r="N7" s="26"/>
      <c r="O7" s="88" t="s">
        <v>68</v>
      </c>
      <c r="P7" s="31">
        <v>0</v>
      </c>
      <c r="Q7" s="26" t="s">
        <v>84</v>
      </c>
      <c r="R7" s="27"/>
      <c r="S7" s="28"/>
      <c r="T7" s="6"/>
      <c r="U7" s="6"/>
      <c r="V7" s="6"/>
    </row>
    <row r="8" spans="1:22" ht="15" customHeight="1">
      <c r="A8" s="7"/>
      <c r="B8" s="17"/>
      <c r="C8" s="85" t="s">
        <v>145</v>
      </c>
      <c r="D8" s="50"/>
      <c r="E8" s="38"/>
      <c r="F8" s="26"/>
      <c r="G8" s="38">
        <v>0</v>
      </c>
      <c r="H8" s="26"/>
      <c r="I8" s="38">
        <v>0</v>
      </c>
      <c r="J8" s="26"/>
      <c r="K8" s="30"/>
      <c r="L8" s="26"/>
      <c r="M8" s="134">
        <v>0</v>
      </c>
      <c r="N8" s="26"/>
      <c r="O8" s="89" t="s">
        <v>69</v>
      </c>
      <c r="P8" s="38">
        <v>0</v>
      </c>
      <c r="Q8" s="26" t="s">
        <v>84</v>
      </c>
      <c r="R8" s="27"/>
      <c r="S8" s="28"/>
      <c r="T8" s="6"/>
      <c r="U8" s="6"/>
      <c r="V8" s="6"/>
    </row>
    <row r="9" spans="1:22" ht="15" customHeight="1">
      <c r="A9" s="7"/>
      <c r="B9" s="17"/>
      <c r="C9" s="85" t="s">
        <v>145</v>
      </c>
      <c r="D9" s="50"/>
      <c r="E9" s="38">
        <v>0</v>
      </c>
      <c r="F9" s="26"/>
      <c r="G9" s="38">
        <v>0</v>
      </c>
      <c r="H9" s="26"/>
      <c r="I9" s="38">
        <v>0</v>
      </c>
      <c r="J9" s="26"/>
      <c r="K9" s="30">
        <v>0</v>
      </c>
      <c r="L9" s="26"/>
      <c r="M9" s="134">
        <v>0</v>
      </c>
      <c r="N9" s="26"/>
      <c r="O9" s="88" t="s">
        <v>70</v>
      </c>
      <c r="P9" s="31">
        <v>0</v>
      </c>
      <c r="Q9" s="26" t="s">
        <v>84</v>
      </c>
      <c r="R9" s="27"/>
      <c r="S9" s="28"/>
      <c r="T9" s="6"/>
      <c r="U9" s="6"/>
      <c r="V9" s="6"/>
    </row>
    <row r="10" spans="1:22" ht="15" customHeight="1">
      <c r="A10" s="7"/>
      <c r="B10" s="17"/>
      <c r="C10" s="85" t="s">
        <v>145</v>
      </c>
      <c r="D10" s="50"/>
      <c r="E10" s="38">
        <v>0</v>
      </c>
      <c r="F10" s="26"/>
      <c r="G10" s="38">
        <v>0</v>
      </c>
      <c r="H10" s="26"/>
      <c r="I10" s="38">
        <v>0</v>
      </c>
      <c r="J10" s="26"/>
      <c r="K10" s="30">
        <v>0</v>
      </c>
      <c r="L10" s="26"/>
      <c r="M10" s="134">
        <v>0</v>
      </c>
      <c r="N10" s="26"/>
      <c r="O10" s="88" t="s">
        <v>71</v>
      </c>
      <c r="P10" s="31">
        <v>0</v>
      </c>
      <c r="Q10" s="26" t="s">
        <v>84</v>
      </c>
      <c r="R10" s="27"/>
      <c r="S10" s="28"/>
      <c r="T10" s="6"/>
      <c r="U10" s="6"/>
      <c r="V10" s="6"/>
    </row>
    <row r="11" spans="1:22" ht="15" customHeight="1">
      <c r="A11" s="7"/>
      <c r="B11" s="17"/>
      <c r="C11" s="85" t="s">
        <v>145</v>
      </c>
      <c r="D11" s="50"/>
      <c r="E11" s="38">
        <v>0</v>
      </c>
      <c r="F11" s="26"/>
      <c r="G11" s="38">
        <v>0</v>
      </c>
      <c r="H11" s="26"/>
      <c r="I11" s="38">
        <v>0</v>
      </c>
      <c r="J11" s="26"/>
      <c r="K11" s="30">
        <v>0</v>
      </c>
      <c r="L11" s="26"/>
      <c r="M11" s="134">
        <v>0</v>
      </c>
      <c r="N11" s="26"/>
      <c r="O11" s="88" t="s">
        <v>72</v>
      </c>
      <c r="P11" s="31">
        <v>0</v>
      </c>
      <c r="Q11" s="26" t="s">
        <v>84</v>
      </c>
      <c r="R11" s="27"/>
      <c r="S11" s="28"/>
      <c r="T11" s="6"/>
      <c r="U11" s="6"/>
      <c r="V11" s="6"/>
    </row>
    <row r="12" spans="1:22" ht="15" customHeight="1">
      <c r="A12" s="7"/>
      <c r="B12" s="17"/>
      <c r="C12" s="85" t="s">
        <v>145</v>
      </c>
      <c r="D12" s="50"/>
      <c r="E12" s="38">
        <v>0</v>
      </c>
      <c r="F12" s="26"/>
      <c r="G12" s="38">
        <v>0</v>
      </c>
      <c r="H12" s="26"/>
      <c r="I12" s="38">
        <v>0</v>
      </c>
      <c r="J12" s="26"/>
      <c r="K12" s="30">
        <v>0</v>
      </c>
      <c r="L12" s="26"/>
      <c r="M12" s="134">
        <v>0</v>
      </c>
      <c r="N12" s="26"/>
      <c r="O12" s="88" t="s">
        <v>73</v>
      </c>
      <c r="P12" s="31">
        <v>0</v>
      </c>
      <c r="Q12" s="26" t="s">
        <v>84</v>
      </c>
      <c r="R12" s="27"/>
      <c r="S12" s="28"/>
      <c r="T12" s="6"/>
      <c r="U12" s="6"/>
      <c r="V12" s="6"/>
    </row>
    <row r="13" spans="1:22" ht="15" customHeight="1">
      <c r="A13" s="7"/>
      <c r="B13" s="17"/>
      <c r="C13" s="85" t="s">
        <v>129</v>
      </c>
      <c r="D13" s="50"/>
      <c r="E13" s="38">
        <v>0</v>
      </c>
      <c r="F13" s="26"/>
      <c r="G13" s="38">
        <v>0</v>
      </c>
      <c r="H13" s="26"/>
      <c r="I13" s="38">
        <v>0</v>
      </c>
      <c r="J13" s="26"/>
      <c r="K13" s="30">
        <v>0</v>
      </c>
      <c r="L13" s="26"/>
      <c r="M13" s="134">
        <v>0</v>
      </c>
      <c r="N13" s="26"/>
      <c r="O13" s="88"/>
      <c r="P13" s="31"/>
      <c r="Q13" s="26"/>
      <c r="R13" s="27"/>
      <c r="S13" s="28"/>
      <c r="T13" s="6"/>
      <c r="U13" s="6"/>
      <c r="V13" s="6"/>
    </row>
    <row r="14" spans="1:22" ht="15" customHeight="1">
      <c r="A14" s="7"/>
      <c r="B14" s="17"/>
      <c r="C14" s="85" t="s">
        <v>129</v>
      </c>
      <c r="D14" s="50"/>
      <c r="E14" s="38">
        <v>0</v>
      </c>
      <c r="F14" s="26"/>
      <c r="G14" s="38">
        <v>0</v>
      </c>
      <c r="H14" s="26"/>
      <c r="I14" s="38">
        <v>0</v>
      </c>
      <c r="J14" s="26"/>
      <c r="K14" s="30">
        <v>0</v>
      </c>
      <c r="L14" s="26"/>
      <c r="M14" s="134">
        <v>0</v>
      </c>
      <c r="N14" s="26"/>
      <c r="O14" s="88"/>
      <c r="P14" s="31"/>
      <c r="Q14" s="26"/>
      <c r="R14" s="27"/>
      <c r="S14" s="28"/>
      <c r="T14" s="6"/>
      <c r="U14" s="6"/>
      <c r="V14" s="6"/>
    </row>
    <row r="15" spans="1:22" ht="10" customHeight="1">
      <c r="A15" s="7"/>
      <c r="B15" s="17"/>
      <c r="C15" s="10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/>
      <c r="O15" s="26"/>
      <c r="P15" s="26"/>
      <c r="Q15" s="26"/>
      <c r="R15" s="27"/>
      <c r="S15" s="28"/>
      <c r="T15" s="6"/>
      <c r="U15" s="6"/>
      <c r="V15" s="6"/>
    </row>
    <row r="16" spans="1:22" ht="15" customHeight="1">
      <c r="A16" s="7"/>
      <c r="B16" s="17"/>
      <c r="C16" s="160" t="s">
        <v>119</v>
      </c>
      <c r="D16" s="159"/>
      <c r="E16" s="161"/>
      <c r="F16" s="161"/>
      <c r="G16" s="161"/>
      <c r="H16" s="161"/>
      <c r="I16" s="161"/>
      <c r="J16" s="23"/>
      <c r="K16" s="31"/>
      <c r="L16" s="23"/>
      <c r="M16" s="23"/>
      <c r="N16" s="26"/>
      <c r="O16" s="92"/>
      <c r="P16" s="26"/>
      <c r="Q16" s="26"/>
      <c r="R16" s="27"/>
      <c r="S16" s="28"/>
      <c r="T16" s="6"/>
      <c r="U16" s="6"/>
      <c r="V16" s="6"/>
    </row>
    <row r="17" spans="1:22" ht="10" customHeight="1">
      <c r="A17" s="7"/>
      <c r="B17" s="17"/>
      <c r="C17" s="10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6"/>
      <c r="O17" s="90" t="s">
        <v>95</v>
      </c>
      <c r="P17" s="26"/>
      <c r="Q17" s="26"/>
      <c r="R17" s="27"/>
      <c r="S17" s="28"/>
      <c r="T17" s="6"/>
      <c r="U17" s="6"/>
      <c r="V17" s="6"/>
    </row>
    <row r="18" spans="1:22" ht="15" customHeight="1">
      <c r="A18" s="7"/>
      <c r="B18" s="17"/>
      <c r="C18" s="107" t="s">
        <v>104</v>
      </c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92"/>
      <c r="P18" s="26"/>
      <c r="Q18" s="26"/>
      <c r="R18" s="27"/>
      <c r="S18" s="28"/>
      <c r="T18" s="6"/>
      <c r="U18" s="6"/>
      <c r="V18" s="6"/>
    </row>
    <row r="19" spans="1:22" ht="15" customHeight="1">
      <c r="A19" s="7"/>
      <c r="B19" s="17"/>
      <c r="C19" s="85" t="s">
        <v>146</v>
      </c>
      <c r="D19" s="50"/>
      <c r="E19" s="38">
        <v>0</v>
      </c>
      <c r="F19" s="26"/>
      <c r="G19" s="38">
        <v>0</v>
      </c>
      <c r="H19" s="26"/>
      <c r="I19" s="38">
        <v>0</v>
      </c>
      <c r="J19" s="26"/>
      <c r="K19" s="30">
        <v>0</v>
      </c>
      <c r="L19" s="26"/>
      <c r="M19" s="134">
        <v>0</v>
      </c>
      <c r="N19" s="26"/>
      <c r="O19" s="88" t="s">
        <v>67</v>
      </c>
      <c r="P19" s="31"/>
      <c r="Q19" s="26" t="s">
        <v>84</v>
      </c>
      <c r="R19" s="27"/>
      <c r="S19" s="28"/>
      <c r="T19" s="6"/>
      <c r="U19" s="6"/>
      <c r="V19" s="6"/>
    </row>
    <row r="20" spans="1:22" ht="15" customHeight="1">
      <c r="A20" s="7"/>
      <c r="B20" s="17"/>
      <c r="C20" s="85" t="s">
        <v>147</v>
      </c>
      <c r="D20" s="50"/>
      <c r="E20" s="38">
        <v>0</v>
      </c>
      <c r="F20" s="26"/>
      <c r="G20" s="38">
        <v>0</v>
      </c>
      <c r="H20" s="26"/>
      <c r="I20" s="38">
        <v>0</v>
      </c>
      <c r="J20" s="26"/>
      <c r="K20" s="30">
        <v>0</v>
      </c>
      <c r="L20" s="26"/>
      <c r="M20" s="134">
        <v>0</v>
      </c>
      <c r="N20" s="26"/>
      <c r="O20" s="88" t="s">
        <v>68</v>
      </c>
      <c r="P20" s="31">
        <v>0</v>
      </c>
      <c r="Q20" s="26" t="s">
        <v>84</v>
      </c>
      <c r="R20" s="27"/>
      <c r="S20" s="28"/>
      <c r="T20" s="6"/>
      <c r="U20" s="6"/>
      <c r="V20" s="6"/>
    </row>
    <row r="21" spans="1:22" ht="15" customHeight="1">
      <c r="A21" s="7"/>
      <c r="B21" s="17"/>
      <c r="C21" s="82" t="s">
        <v>156</v>
      </c>
      <c r="D21" s="50"/>
      <c r="E21" s="38">
        <v>0</v>
      </c>
      <c r="F21" s="26"/>
      <c r="G21" s="38">
        <v>0</v>
      </c>
      <c r="H21" s="26"/>
      <c r="I21" s="38">
        <v>0</v>
      </c>
      <c r="J21" s="26"/>
      <c r="K21" s="30">
        <v>0</v>
      </c>
      <c r="L21" s="26"/>
      <c r="M21" s="134">
        <v>0</v>
      </c>
      <c r="N21" s="26"/>
      <c r="O21" s="89" t="s">
        <v>69</v>
      </c>
      <c r="P21" s="38">
        <v>0</v>
      </c>
      <c r="Q21" s="26" t="s">
        <v>84</v>
      </c>
      <c r="R21" s="27"/>
      <c r="S21" s="28"/>
      <c r="T21" s="6"/>
      <c r="U21" s="6"/>
      <c r="V21" s="6"/>
    </row>
    <row r="22" spans="1:22" ht="15" customHeight="1">
      <c r="A22" s="7"/>
      <c r="B22" s="17"/>
      <c r="C22" s="85" t="s">
        <v>156</v>
      </c>
      <c r="D22" s="50"/>
      <c r="E22" s="38">
        <v>0</v>
      </c>
      <c r="F22" s="26"/>
      <c r="G22" s="38">
        <v>0</v>
      </c>
      <c r="H22" s="26"/>
      <c r="I22" s="38">
        <v>0</v>
      </c>
      <c r="J22" s="26"/>
      <c r="K22" s="30">
        <v>0</v>
      </c>
      <c r="L22" s="26"/>
      <c r="M22" s="134">
        <v>0</v>
      </c>
      <c r="N22" s="26"/>
      <c r="O22" s="88" t="s">
        <v>70</v>
      </c>
      <c r="P22" s="31">
        <v>0</v>
      </c>
      <c r="Q22" s="26" t="s">
        <v>84</v>
      </c>
      <c r="R22" s="27"/>
      <c r="S22" s="28"/>
      <c r="T22" s="6"/>
      <c r="U22" s="6"/>
      <c r="V22" s="6"/>
    </row>
    <row r="23" spans="1:22" ht="15" customHeight="1">
      <c r="A23" s="7"/>
      <c r="B23" s="17"/>
      <c r="C23" s="85" t="s">
        <v>148</v>
      </c>
      <c r="D23" s="50"/>
      <c r="E23" s="38">
        <v>0</v>
      </c>
      <c r="F23" s="26"/>
      <c r="G23" s="38">
        <v>0</v>
      </c>
      <c r="H23" s="26"/>
      <c r="I23" s="38">
        <v>0</v>
      </c>
      <c r="J23" s="26"/>
      <c r="K23" s="30">
        <v>0</v>
      </c>
      <c r="L23" s="26"/>
      <c r="M23" s="134">
        <v>0</v>
      </c>
      <c r="N23" s="19"/>
      <c r="O23" s="88" t="s">
        <v>71</v>
      </c>
      <c r="P23" s="31">
        <v>0</v>
      </c>
      <c r="Q23" s="26" t="s">
        <v>84</v>
      </c>
      <c r="R23" s="22"/>
      <c r="S23" s="8"/>
      <c r="T23" s="6"/>
      <c r="U23" s="6"/>
      <c r="V23" s="6"/>
    </row>
    <row r="24" spans="1:22" ht="15" customHeight="1">
      <c r="A24" s="7"/>
      <c r="B24" s="17"/>
      <c r="C24" s="85" t="s">
        <v>148</v>
      </c>
      <c r="D24" s="50"/>
      <c r="E24" s="38">
        <v>0</v>
      </c>
      <c r="F24" s="26"/>
      <c r="G24" s="38">
        <v>0</v>
      </c>
      <c r="H24" s="26"/>
      <c r="I24" s="38">
        <v>0</v>
      </c>
      <c r="J24" s="26"/>
      <c r="K24" s="30">
        <v>0</v>
      </c>
      <c r="L24" s="26"/>
      <c r="M24" s="134">
        <v>0</v>
      </c>
      <c r="N24" s="23"/>
      <c r="O24" s="88" t="s">
        <v>72</v>
      </c>
      <c r="P24" s="31">
        <v>0</v>
      </c>
      <c r="Q24" s="26" t="s">
        <v>84</v>
      </c>
      <c r="R24" s="22"/>
      <c r="S24" s="7"/>
      <c r="T24" s="6"/>
      <c r="U24" s="6"/>
      <c r="V24" s="6"/>
    </row>
    <row r="25" spans="1:22" ht="15" customHeight="1">
      <c r="A25" s="7"/>
      <c r="B25" s="17"/>
      <c r="C25" s="85" t="s">
        <v>103</v>
      </c>
      <c r="D25" s="50"/>
      <c r="E25" s="38">
        <v>0</v>
      </c>
      <c r="F25" s="26"/>
      <c r="G25" s="38">
        <v>0</v>
      </c>
      <c r="H25" s="26"/>
      <c r="I25" s="38">
        <v>0</v>
      </c>
      <c r="J25" s="26"/>
      <c r="K25" s="30">
        <v>0</v>
      </c>
      <c r="L25" s="26"/>
      <c r="M25" s="134">
        <v>0</v>
      </c>
      <c r="N25" s="23"/>
      <c r="O25" s="88" t="s">
        <v>73</v>
      </c>
      <c r="P25" s="31">
        <v>0</v>
      </c>
      <c r="Q25" s="26" t="s">
        <v>84</v>
      </c>
      <c r="R25" s="22"/>
      <c r="S25" s="7"/>
      <c r="T25" s="6"/>
      <c r="U25" s="6"/>
      <c r="V25" s="6"/>
    </row>
    <row r="26" spans="1:22" ht="10" customHeight="1">
      <c r="A26" s="7"/>
      <c r="B26" s="17"/>
      <c r="C26" s="77"/>
      <c r="D26" s="19"/>
      <c r="E26" s="19"/>
      <c r="F26" s="19"/>
      <c r="G26" s="19"/>
      <c r="H26" s="19"/>
      <c r="I26" s="19"/>
      <c r="J26" s="19"/>
      <c r="K26" s="19"/>
      <c r="L26" s="19"/>
      <c r="M26" s="23"/>
      <c r="N26" s="19"/>
      <c r="O26" s="87"/>
      <c r="P26" s="19"/>
      <c r="Q26" s="19"/>
      <c r="R26" s="22"/>
      <c r="S26" s="8"/>
      <c r="T26" s="6"/>
      <c r="U26" s="6"/>
      <c r="V26" s="6"/>
    </row>
    <row r="27" spans="1:22" ht="15" customHeight="1">
      <c r="A27" s="7"/>
      <c r="B27" s="17"/>
      <c r="C27" s="77"/>
      <c r="D27" s="19"/>
      <c r="E27" s="19"/>
      <c r="F27" s="19"/>
      <c r="G27" s="19"/>
      <c r="H27" s="19"/>
      <c r="I27" s="19"/>
      <c r="J27" s="19"/>
      <c r="K27" s="364" t="s">
        <v>151</v>
      </c>
      <c r="L27" s="365"/>
      <c r="M27" s="365"/>
      <c r="N27" s="365"/>
      <c r="O27" s="365"/>
      <c r="P27" s="40"/>
      <c r="Q27" s="19"/>
      <c r="R27" s="22"/>
      <c r="S27" s="8"/>
      <c r="T27" s="6"/>
      <c r="U27" s="6"/>
      <c r="V27" s="6"/>
    </row>
    <row r="28" spans="1:22" ht="10" customHeight="1" thickBot="1">
      <c r="A28" s="7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8"/>
      <c r="T28" s="6"/>
      <c r="U28" s="6"/>
      <c r="V28" s="6"/>
    </row>
    <row r="29" spans="1:22" ht="10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6"/>
      <c r="U29" s="6"/>
      <c r="V29" s="6"/>
    </row>
    <row r="30" spans="1:22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  <c r="U30" s="6"/>
      <c r="V30" s="6"/>
    </row>
    <row r="31" spans="1:22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</row>
    <row r="32" spans="1:2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</row>
    <row r="33" spans="1:22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</row>
    <row r="34" spans="1:22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</row>
    <row r="35" spans="1:2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  <c r="U35" s="6"/>
      <c r="V35" s="6"/>
    </row>
    <row r="36" spans="1:2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  <c r="U36" s="6"/>
      <c r="V36" s="6"/>
    </row>
    <row r="37" spans="1:22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"/>
      <c r="U37" s="6"/>
      <c r="V37" s="6"/>
    </row>
    <row r="38" spans="1:22" ht="15.7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7"/>
      <c r="S38" s="7"/>
      <c r="T38" s="6"/>
      <c r="U38" s="6"/>
      <c r="V38" s="6"/>
    </row>
    <row r="39" spans="1:22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6"/>
      <c r="U39" s="6"/>
      <c r="V39" s="6"/>
    </row>
    <row r="40" spans="1:22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"/>
      <c r="U40" s="6"/>
      <c r="V40" s="6"/>
    </row>
    <row r="41" spans="1:22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  <c r="U41" s="6"/>
      <c r="V41" s="6"/>
    </row>
    <row r="42" spans="1:2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6"/>
      <c r="U42" s="6"/>
      <c r="V42" s="6"/>
    </row>
    <row r="43" spans="1:22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  <c r="U43" s="6"/>
      <c r="V43" s="6"/>
    </row>
    <row r="44" spans="1:22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  <c r="U44" s="6"/>
      <c r="V44" s="6"/>
    </row>
    <row r="45" spans="1:22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  <c r="U45" s="6"/>
      <c r="V45" s="6"/>
    </row>
    <row r="46" spans="1:22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  <c r="U46" s="6"/>
      <c r="V46" s="6"/>
    </row>
    <row r="47" spans="1:22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  <c r="U47" s="6"/>
      <c r="V47" s="6"/>
    </row>
    <row r="48" spans="1:22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6"/>
      <c r="U48" s="6"/>
      <c r="V48" s="6"/>
    </row>
    <row r="49" spans="1:22" ht="13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  <c r="U49" s="6"/>
      <c r="V49" s="6"/>
    </row>
    <row r="50" spans="1:22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/>
      <c r="U50" s="6"/>
      <c r="V50" s="6"/>
    </row>
    <row r="51" spans="1:22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  <c r="U51" s="6"/>
      <c r="V51" s="6"/>
    </row>
    <row r="52" spans="1:2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  <c r="U52" s="6"/>
      <c r="V52" s="6"/>
    </row>
    <row r="53" spans="1:22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  <c r="U53" s="6"/>
      <c r="V53" s="6"/>
    </row>
    <row r="54" spans="1:22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  <c r="U54" s="6"/>
      <c r="V54" s="6"/>
    </row>
    <row r="55" spans="1:22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  <c r="U55" s="6"/>
      <c r="V55" s="6"/>
    </row>
    <row r="56" spans="1:22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  <c r="U56" s="6"/>
      <c r="V56" s="6"/>
    </row>
    <row r="57" spans="1:22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  <c r="U57" s="6"/>
      <c r="V57" s="6"/>
    </row>
    <row r="58" spans="1:22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  <c r="U58" s="6"/>
      <c r="V58" s="6"/>
    </row>
    <row r="59" spans="1:22" ht="12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  <c r="U59" s="6"/>
      <c r="V59" s="6"/>
    </row>
    <row r="60" spans="1:22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"/>
      <c r="U60" s="6"/>
      <c r="V60" s="6"/>
    </row>
    <row r="61" spans="1:22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  <c r="U61" s="6"/>
      <c r="V61" s="6"/>
    </row>
    <row r="62" spans="1:2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  <c r="U62" s="6"/>
      <c r="V62" s="6"/>
    </row>
    <row r="63" spans="1:22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  <c r="U63" s="6"/>
      <c r="V63" s="6"/>
    </row>
    <row r="64" spans="1:22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  <c r="U64" s="6"/>
      <c r="V64" s="6"/>
    </row>
    <row r="65" spans="1:22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  <c r="U65" s="6"/>
      <c r="V65" s="6"/>
    </row>
    <row r="66" spans="1:22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"/>
      <c r="U66" s="6"/>
      <c r="V66" s="6"/>
    </row>
    <row r="67" spans="1:22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6"/>
      <c r="U67" s="6"/>
      <c r="V67" s="6"/>
    </row>
    <row r="68" spans="1:22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"/>
      <c r="U68" s="6"/>
      <c r="V68" s="6"/>
    </row>
    <row r="69" spans="1:22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"/>
      <c r="U69" s="6"/>
      <c r="V69" s="6"/>
    </row>
    <row r="70" spans="1:2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6"/>
      <c r="U70" s="6"/>
      <c r="V70" s="6"/>
    </row>
    <row r="71" spans="1:2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6"/>
      <c r="U71" s="6"/>
      <c r="V71" s="6"/>
    </row>
    <row r="72" spans="1:2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6"/>
      <c r="U72" s="6"/>
      <c r="V72" s="6"/>
    </row>
    <row r="73" spans="1:22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6"/>
      <c r="U73" s="6"/>
      <c r="V73" s="6"/>
    </row>
    <row r="74" spans="1:22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6"/>
      <c r="U74" s="6"/>
      <c r="V74" s="6"/>
    </row>
    <row r="75" spans="1:22" ht="12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6"/>
      <c r="U75" s="6"/>
      <c r="V75" s="6"/>
    </row>
    <row r="76" spans="1:22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"/>
      <c r="U76" s="6"/>
      <c r="V76" s="6"/>
    </row>
    <row r="77" spans="1:22" ht="12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6"/>
      <c r="U77" s="6"/>
      <c r="V77" s="6"/>
    </row>
    <row r="78" spans="1:22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6"/>
      <c r="U78" s="6"/>
      <c r="V78" s="6"/>
    </row>
    <row r="79" spans="1:22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6"/>
      <c r="U79" s="6"/>
      <c r="V79" s="6"/>
    </row>
    <row r="80" spans="1:22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6"/>
      <c r="U80" s="6"/>
      <c r="V80" s="6"/>
    </row>
    <row r="81" spans="1:19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59"/>
      <c r="M81" s="59"/>
      <c r="N81" s="59"/>
      <c r="O81" s="59"/>
      <c r="P81" s="59"/>
      <c r="Q81" s="59"/>
      <c r="R81" s="59"/>
      <c r="S81" s="59"/>
    </row>
    <row r="82" spans="1:19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59"/>
      <c r="M82" s="59"/>
      <c r="N82" s="59"/>
      <c r="O82" s="59"/>
      <c r="P82" s="59"/>
      <c r="Q82" s="59"/>
      <c r="R82" s="59"/>
      <c r="S82" s="59"/>
    </row>
    <row r="83" spans="1:19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59"/>
      <c r="M83" s="59"/>
      <c r="N83" s="59"/>
      <c r="O83" s="59"/>
      <c r="P83" s="59"/>
      <c r="Q83" s="59"/>
      <c r="R83" s="59"/>
      <c r="S83" s="59"/>
    </row>
    <row r="84" spans="1:19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59"/>
      <c r="M84" s="59"/>
      <c r="N84" s="59"/>
      <c r="O84" s="59"/>
      <c r="P84" s="59"/>
      <c r="Q84" s="59"/>
      <c r="R84" s="59"/>
      <c r="S84" s="59"/>
    </row>
    <row r="85" spans="1:19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59"/>
      <c r="M85" s="59"/>
      <c r="N85" s="59"/>
      <c r="O85" s="59"/>
      <c r="P85" s="59"/>
      <c r="Q85" s="59"/>
      <c r="R85" s="59"/>
      <c r="S85" s="59"/>
    </row>
    <row r="86" spans="1:19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59"/>
      <c r="M86" s="59"/>
      <c r="N86" s="59"/>
      <c r="O86" s="59"/>
      <c r="P86" s="59"/>
      <c r="Q86" s="59"/>
      <c r="R86" s="59"/>
      <c r="S86" s="59"/>
    </row>
    <row r="87" spans="1:19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59"/>
      <c r="M87" s="59"/>
      <c r="N87" s="59"/>
      <c r="O87" s="59"/>
      <c r="P87" s="59"/>
      <c r="Q87" s="59"/>
      <c r="R87" s="59"/>
      <c r="S87" s="59"/>
    </row>
    <row r="88" spans="1:19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59"/>
      <c r="M88" s="59"/>
      <c r="N88" s="59"/>
      <c r="O88" s="59"/>
      <c r="P88" s="59"/>
      <c r="Q88" s="59"/>
      <c r="R88" s="59"/>
      <c r="S88" s="59"/>
    </row>
    <row r="89" spans="1:1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59"/>
      <c r="M89" s="59"/>
      <c r="N89" s="59"/>
      <c r="O89" s="59"/>
      <c r="P89" s="59"/>
      <c r="Q89" s="59"/>
      <c r="R89" s="59"/>
      <c r="S89" s="59"/>
    </row>
    <row r="90" spans="1:19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59"/>
      <c r="M90" s="59"/>
      <c r="N90" s="59"/>
      <c r="O90" s="59"/>
      <c r="P90" s="59"/>
      <c r="Q90" s="59"/>
      <c r="R90" s="59"/>
      <c r="S90" s="59"/>
    </row>
    <row r="91" spans="1:19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59"/>
      <c r="M91" s="59"/>
      <c r="N91" s="59"/>
      <c r="O91" s="59"/>
      <c r="P91" s="59"/>
      <c r="Q91" s="59"/>
      <c r="R91" s="59"/>
      <c r="S91" s="59"/>
    </row>
    <row r="92" spans="1:19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59"/>
      <c r="M92" s="59"/>
      <c r="N92" s="59"/>
      <c r="O92" s="59"/>
      <c r="P92" s="59"/>
      <c r="Q92" s="59"/>
      <c r="R92" s="59"/>
      <c r="S92" s="59"/>
    </row>
    <row r="93" spans="1:19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59"/>
      <c r="M93" s="59"/>
      <c r="N93" s="59"/>
      <c r="O93" s="59"/>
      <c r="P93" s="59"/>
      <c r="Q93" s="59"/>
      <c r="R93" s="59"/>
      <c r="S93" s="59"/>
    </row>
    <row r="94" spans="1:19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59"/>
      <c r="M94" s="59"/>
      <c r="N94" s="59"/>
      <c r="O94" s="59"/>
      <c r="P94" s="59"/>
      <c r="Q94" s="59"/>
      <c r="R94" s="59"/>
      <c r="S94" s="59"/>
    </row>
    <row r="95" spans="1:19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59"/>
      <c r="M95" s="59"/>
      <c r="N95" s="59"/>
      <c r="O95" s="59"/>
      <c r="P95" s="59"/>
      <c r="Q95" s="59"/>
      <c r="R95" s="59"/>
      <c r="S95" s="59"/>
    </row>
    <row r="96" spans="1:19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59"/>
      <c r="M96" s="59"/>
      <c r="N96" s="59"/>
      <c r="O96" s="59"/>
      <c r="P96" s="59"/>
      <c r="Q96" s="59"/>
      <c r="R96" s="59"/>
      <c r="S96" s="59"/>
    </row>
    <row r="97" spans="1:19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59"/>
      <c r="M97" s="59"/>
      <c r="N97" s="59"/>
      <c r="O97" s="59"/>
      <c r="P97" s="59"/>
      <c r="Q97" s="59"/>
      <c r="R97" s="59"/>
      <c r="S97" s="59"/>
    </row>
    <row r="98" spans="1:19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59"/>
      <c r="M98" s="59"/>
      <c r="N98" s="59"/>
      <c r="O98" s="59"/>
      <c r="P98" s="59"/>
      <c r="Q98" s="59"/>
      <c r="R98" s="59"/>
      <c r="S98" s="59"/>
    </row>
    <row r="99" spans="1:1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59"/>
      <c r="M99" s="59"/>
      <c r="N99" s="59"/>
      <c r="O99" s="59"/>
      <c r="P99" s="59"/>
      <c r="Q99" s="59"/>
      <c r="R99" s="59"/>
      <c r="S99" s="59"/>
    </row>
    <row r="100" spans="1:19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59"/>
      <c r="M100" s="59"/>
      <c r="N100" s="59"/>
      <c r="O100" s="59"/>
      <c r="P100" s="59"/>
      <c r="Q100" s="59"/>
      <c r="R100" s="59"/>
      <c r="S100" s="59"/>
    </row>
    <row r="101" spans="1:19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59"/>
      <c r="M101" s="59"/>
      <c r="N101" s="59"/>
      <c r="O101" s="59"/>
      <c r="P101" s="59"/>
      <c r="Q101" s="59"/>
      <c r="R101" s="59"/>
      <c r="S101" s="59"/>
    </row>
    <row r="102" spans="1:19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59"/>
      <c r="M102" s="59"/>
      <c r="N102" s="59"/>
      <c r="O102" s="59"/>
      <c r="P102" s="59"/>
      <c r="Q102" s="59"/>
      <c r="R102" s="59"/>
      <c r="S102" s="59"/>
    </row>
    <row r="103" spans="1:19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59"/>
      <c r="M103" s="59"/>
      <c r="N103" s="59"/>
      <c r="O103" s="59"/>
      <c r="P103" s="59"/>
      <c r="Q103" s="59"/>
      <c r="R103" s="59"/>
      <c r="S103" s="59"/>
    </row>
    <row r="104" spans="1:19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59"/>
      <c r="M104" s="59"/>
      <c r="N104" s="59"/>
      <c r="O104" s="59"/>
      <c r="P104" s="59"/>
      <c r="Q104" s="59"/>
      <c r="R104" s="59"/>
      <c r="S104" s="59"/>
    </row>
    <row r="105" spans="1:19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59"/>
      <c r="M105" s="59"/>
      <c r="N105" s="59"/>
      <c r="O105" s="59"/>
      <c r="P105" s="59"/>
      <c r="Q105" s="59"/>
      <c r="R105" s="59"/>
      <c r="S105" s="59"/>
    </row>
    <row r="106" spans="1:19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59"/>
      <c r="M106" s="59"/>
      <c r="N106" s="59"/>
      <c r="O106" s="59"/>
      <c r="P106" s="59"/>
      <c r="Q106" s="59"/>
      <c r="R106" s="59"/>
      <c r="S106" s="59"/>
    </row>
    <row r="107" spans="1:19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59"/>
      <c r="M107" s="59"/>
      <c r="N107" s="59"/>
      <c r="O107" s="59"/>
      <c r="P107" s="59"/>
      <c r="Q107" s="59"/>
      <c r="R107" s="59"/>
      <c r="S107" s="59"/>
    </row>
    <row r="108" spans="1:19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59"/>
      <c r="M108" s="59"/>
      <c r="N108" s="59"/>
      <c r="O108" s="59"/>
      <c r="P108" s="59"/>
      <c r="Q108" s="59"/>
      <c r="R108" s="59"/>
      <c r="S108" s="59"/>
    </row>
    <row r="109" spans="1:1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59"/>
      <c r="M109" s="59"/>
      <c r="N109" s="59"/>
      <c r="O109" s="59"/>
      <c r="P109" s="59"/>
      <c r="Q109" s="59"/>
      <c r="R109" s="59"/>
      <c r="S109" s="59"/>
    </row>
    <row r="110" spans="1:19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59"/>
      <c r="M110" s="59"/>
      <c r="N110" s="59"/>
      <c r="O110" s="59"/>
      <c r="P110" s="59"/>
      <c r="Q110" s="59"/>
      <c r="R110" s="59"/>
      <c r="S110" s="59"/>
    </row>
    <row r="111" spans="1:19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59"/>
      <c r="M111" s="59"/>
      <c r="N111" s="59"/>
      <c r="O111" s="59"/>
      <c r="P111" s="59"/>
      <c r="Q111" s="59"/>
      <c r="R111" s="59"/>
      <c r="S111" s="59"/>
    </row>
    <row r="112" spans="1:19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59"/>
      <c r="M112" s="59"/>
      <c r="N112" s="59"/>
      <c r="O112" s="59"/>
      <c r="P112" s="59"/>
      <c r="Q112" s="59"/>
      <c r="R112" s="59"/>
      <c r="S112" s="59"/>
    </row>
    <row r="113" spans="1:19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59"/>
      <c r="M113" s="59"/>
      <c r="N113" s="59"/>
      <c r="O113" s="59"/>
      <c r="P113" s="59"/>
      <c r="Q113" s="59"/>
      <c r="R113" s="59"/>
      <c r="S113" s="59"/>
    </row>
    <row r="114" spans="1:19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59"/>
      <c r="M114" s="59"/>
      <c r="N114" s="59"/>
      <c r="O114" s="59"/>
      <c r="P114" s="59"/>
      <c r="Q114" s="59"/>
      <c r="R114" s="59"/>
      <c r="S114" s="59"/>
    </row>
    <row r="115" spans="1:19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59"/>
      <c r="M115" s="59"/>
      <c r="N115" s="59"/>
      <c r="O115" s="59"/>
      <c r="P115" s="59"/>
      <c r="Q115" s="59"/>
      <c r="R115" s="59"/>
      <c r="S115" s="59"/>
    </row>
    <row r="116" spans="1:19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59"/>
      <c r="M116" s="59"/>
      <c r="N116" s="59"/>
      <c r="O116" s="59"/>
      <c r="P116" s="59"/>
      <c r="Q116" s="59"/>
      <c r="R116" s="59"/>
      <c r="S116" s="59"/>
    </row>
    <row r="117" spans="1:19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59"/>
      <c r="M117" s="59"/>
      <c r="N117" s="59"/>
      <c r="O117" s="59"/>
      <c r="P117" s="59"/>
      <c r="Q117" s="59"/>
      <c r="R117" s="59"/>
      <c r="S117" s="59"/>
    </row>
    <row r="118" spans="1:19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59"/>
      <c r="M118" s="59"/>
      <c r="N118" s="59"/>
      <c r="O118" s="59"/>
      <c r="P118" s="59"/>
      <c r="Q118" s="59"/>
      <c r="R118" s="59"/>
      <c r="S118" s="59"/>
    </row>
    <row r="119" spans="1: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59"/>
      <c r="M119" s="59"/>
      <c r="N119" s="59"/>
      <c r="O119" s="59"/>
      <c r="P119" s="59"/>
      <c r="Q119" s="59"/>
      <c r="R119" s="59"/>
      <c r="S119" s="59"/>
    </row>
    <row r="120" spans="1:19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59"/>
      <c r="M120" s="59"/>
      <c r="N120" s="59"/>
      <c r="O120" s="59"/>
      <c r="P120" s="59"/>
      <c r="Q120" s="59"/>
      <c r="R120" s="59"/>
      <c r="S120" s="59"/>
    </row>
    <row r="121" spans="1:19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59"/>
      <c r="M121" s="59"/>
      <c r="N121" s="59"/>
      <c r="O121" s="59"/>
      <c r="P121" s="59"/>
      <c r="Q121" s="59"/>
      <c r="R121" s="59"/>
      <c r="S121" s="59"/>
    </row>
    <row r="122" spans="1:19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59"/>
      <c r="M122" s="59"/>
      <c r="N122" s="59"/>
      <c r="O122" s="59"/>
      <c r="P122" s="59"/>
      <c r="Q122" s="59"/>
      <c r="R122" s="59"/>
      <c r="S122" s="59"/>
    </row>
    <row r="123" spans="1:19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59"/>
      <c r="M123" s="59"/>
      <c r="N123" s="59"/>
      <c r="O123" s="59"/>
      <c r="P123" s="59"/>
      <c r="Q123" s="59"/>
      <c r="R123" s="59"/>
      <c r="S123" s="59"/>
    </row>
    <row r="124" spans="1:19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59"/>
      <c r="M124" s="59"/>
      <c r="N124" s="59"/>
      <c r="O124" s="59"/>
      <c r="P124" s="59"/>
      <c r="Q124" s="59"/>
      <c r="R124" s="59"/>
      <c r="S124" s="59"/>
    </row>
    <row r="125" spans="1:19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59"/>
      <c r="M125" s="59"/>
      <c r="N125" s="59"/>
      <c r="O125" s="59"/>
      <c r="P125" s="59"/>
      <c r="Q125" s="59"/>
      <c r="R125" s="59"/>
      <c r="S125" s="59"/>
    </row>
    <row r="126" spans="1:19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59"/>
      <c r="M126" s="59"/>
      <c r="N126" s="59"/>
      <c r="O126" s="59"/>
      <c r="P126" s="59"/>
      <c r="Q126" s="59"/>
      <c r="R126" s="59"/>
      <c r="S126" s="59"/>
    </row>
    <row r="127" spans="1:19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59"/>
      <c r="M127" s="59"/>
      <c r="N127" s="59"/>
      <c r="O127" s="59"/>
      <c r="P127" s="59"/>
      <c r="Q127" s="59"/>
      <c r="R127" s="59"/>
      <c r="S127" s="59"/>
    </row>
    <row r="128" spans="1:19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59"/>
      <c r="M128" s="59"/>
      <c r="N128" s="59"/>
      <c r="O128" s="59"/>
      <c r="P128" s="59"/>
      <c r="Q128" s="59"/>
      <c r="R128" s="59"/>
      <c r="S128" s="59"/>
    </row>
    <row r="129" spans="1:1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59"/>
      <c r="M129" s="59"/>
      <c r="N129" s="59"/>
      <c r="O129" s="59"/>
      <c r="P129" s="59"/>
      <c r="Q129" s="59"/>
      <c r="R129" s="59"/>
      <c r="S129" s="59"/>
    </row>
    <row r="130" spans="1:19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59"/>
      <c r="M130" s="59"/>
      <c r="N130" s="59"/>
      <c r="O130" s="59"/>
      <c r="P130" s="59"/>
      <c r="Q130" s="59"/>
      <c r="R130" s="59"/>
      <c r="S130" s="59"/>
    </row>
    <row r="131" spans="1:19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59"/>
      <c r="M131" s="59"/>
      <c r="N131" s="59"/>
      <c r="O131" s="59"/>
      <c r="P131" s="59"/>
      <c r="Q131" s="59"/>
      <c r="R131" s="59"/>
      <c r="S131" s="59"/>
    </row>
    <row r="132" spans="1:19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59"/>
      <c r="M132" s="59"/>
      <c r="N132" s="59"/>
      <c r="O132" s="59"/>
      <c r="P132" s="59"/>
      <c r="Q132" s="59"/>
      <c r="R132" s="59"/>
      <c r="S132" s="59"/>
    </row>
    <row r="133" spans="1:19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59"/>
      <c r="M133" s="59"/>
      <c r="N133" s="59"/>
      <c r="O133" s="59"/>
      <c r="P133" s="59"/>
      <c r="Q133" s="59"/>
      <c r="R133" s="59"/>
      <c r="S133" s="59"/>
    </row>
    <row r="134" spans="1:19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59"/>
      <c r="M134" s="59"/>
      <c r="N134" s="59"/>
      <c r="O134" s="59"/>
      <c r="P134" s="59"/>
      <c r="Q134" s="59"/>
      <c r="R134" s="59"/>
      <c r="S134" s="59"/>
    </row>
    <row r="135" spans="1:19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59"/>
      <c r="M135" s="59"/>
      <c r="N135" s="59"/>
      <c r="O135" s="59"/>
      <c r="P135" s="59"/>
      <c r="Q135" s="59"/>
      <c r="R135" s="59"/>
      <c r="S135" s="59"/>
    </row>
    <row r="136" spans="1:19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59"/>
      <c r="M136" s="59"/>
      <c r="N136" s="59"/>
      <c r="O136" s="59"/>
      <c r="P136" s="59"/>
      <c r="Q136" s="59"/>
      <c r="R136" s="59"/>
      <c r="S136" s="59"/>
    </row>
    <row r="137" spans="1:19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59"/>
      <c r="M137" s="59"/>
      <c r="N137" s="59"/>
      <c r="O137" s="59"/>
      <c r="P137" s="59"/>
      <c r="Q137" s="59"/>
      <c r="R137" s="59"/>
      <c r="S137" s="59"/>
    </row>
    <row r="138" spans="1:19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59"/>
      <c r="M138" s="59"/>
      <c r="N138" s="59"/>
      <c r="O138" s="59"/>
      <c r="P138" s="59"/>
      <c r="Q138" s="59"/>
      <c r="R138" s="59"/>
      <c r="S138" s="59"/>
    </row>
    <row r="139" spans="1:1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59"/>
      <c r="M139" s="59"/>
      <c r="N139" s="59"/>
      <c r="O139" s="59"/>
      <c r="P139" s="59"/>
      <c r="Q139" s="59"/>
      <c r="R139" s="59"/>
      <c r="S139" s="59"/>
    </row>
    <row r="140" spans="1:19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59"/>
      <c r="M140" s="59"/>
      <c r="N140" s="59"/>
      <c r="O140" s="59"/>
      <c r="P140" s="59"/>
      <c r="Q140" s="59"/>
      <c r="R140" s="59"/>
      <c r="S140" s="59"/>
    </row>
    <row r="141" spans="1:19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59"/>
      <c r="M141" s="59"/>
      <c r="N141" s="59"/>
      <c r="O141" s="59"/>
      <c r="P141" s="59"/>
      <c r="Q141" s="59"/>
      <c r="R141" s="59"/>
      <c r="S141" s="59"/>
    </row>
    <row r="142" spans="1:19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59"/>
      <c r="M142" s="59"/>
      <c r="N142" s="59"/>
      <c r="O142" s="59"/>
      <c r="P142" s="59"/>
      <c r="Q142" s="59"/>
      <c r="R142" s="59"/>
      <c r="S142" s="59"/>
    </row>
    <row r="143" spans="1:19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59"/>
      <c r="M143" s="59"/>
      <c r="N143" s="59"/>
      <c r="O143" s="59"/>
      <c r="P143" s="59"/>
      <c r="Q143" s="59"/>
      <c r="R143" s="59"/>
      <c r="S143" s="59"/>
    </row>
    <row r="144" spans="1:19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59"/>
      <c r="M144" s="59"/>
      <c r="N144" s="59"/>
      <c r="O144" s="59"/>
      <c r="P144" s="59"/>
      <c r="Q144" s="59"/>
      <c r="R144" s="59"/>
      <c r="S144" s="59"/>
    </row>
    <row r="145" spans="1:19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59"/>
      <c r="M145" s="59"/>
      <c r="N145" s="59"/>
      <c r="O145" s="59"/>
      <c r="P145" s="59"/>
      <c r="Q145" s="59"/>
      <c r="R145" s="59"/>
      <c r="S145" s="59"/>
    </row>
    <row r="146" spans="1:19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59"/>
      <c r="M146" s="59"/>
      <c r="N146" s="59"/>
      <c r="O146" s="59"/>
      <c r="P146" s="59"/>
      <c r="Q146" s="59"/>
      <c r="R146" s="59"/>
      <c r="S146" s="59"/>
    </row>
    <row r="147" spans="1:19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59"/>
      <c r="M147" s="59"/>
      <c r="N147" s="59"/>
      <c r="O147" s="59"/>
      <c r="P147" s="59"/>
      <c r="Q147" s="59"/>
      <c r="R147" s="59"/>
      <c r="S147" s="59"/>
    </row>
    <row r="148" spans="1:19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59"/>
      <c r="M148" s="59"/>
      <c r="N148" s="59"/>
      <c r="O148" s="59"/>
      <c r="P148" s="59"/>
      <c r="Q148" s="59"/>
      <c r="R148" s="59"/>
      <c r="S148" s="59"/>
    </row>
    <row r="149" spans="1:1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59"/>
      <c r="M149" s="59"/>
      <c r="N149" s="59"/>
      <c r="O149" s="59"/>
      <c r="P149" s="59"/>
      <c r="Q149" s="59"/>
      <c r="R149" s="59"/>
      <c r="S149" s="59"/>
    </row>
    <row r="150" spans="1:19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59"/>
      <c r="M150" s="59"/>
      <c r="N150" s="59"/>
      <c r="O150" s="59"/>
      <c r="P150" s="59"/>
      <c r="Q150" s="59"/>
      <c r="R150" s="59"/>
      <c r="S150" s="59"/>
    </row>
    <row r="151" spans="1:19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59"/>
      <c r="M151" s="59"/>
      <c r="N151" s="59"/>
      <c r="O151" s="59"/>
      <c r="P151" s="59"/>
      <c r="Q151" s="59"/>
      <c r="R151" s="59"/>
      <c r="S151" s="59"/>
    </row>
    <row r="152" spans="1:19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59"/>
      <c r="M152" s="59"/>
      <c r="N152" s="59"/>
      <c r="O152" s="59"/>
      <c r="P152" s="59"/>
      <c r="Q152" s="59"/>
      <c r="R152" s="59"/>
      <c r="S152" s="59"/>
    </row>
    <row r="153" spans="1:19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59"/>
      <c r="M153" s="59"/>
      <c r="N153" s="59"/>
      <c r="O153" s="59"/>
      <c r="P153" s="59"/>
      <c r="Q153" s="59"/>
      <c r="R153" s="59"/>
      <c r="S153" s="59"/>
    </row>
    <row r="154" spans="1:19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59"/>
      <c r="M154" s="59"/>
      <c r="N154" s="59"/>
      <c r="O154" s="59"/>
      <c r="P154" s="59"/>
      <c r="Q154" s="59"/>
      <c r="R154" s="59"/>
      <c r="S154" s="59"/>
    </row>
    <row r="155" spans="1:19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59"/>
      <c r="M155" s="59"/>
      <c r="N155" s="59"/>
      <c r="O155" s="59"/>
      <c r="P155" s="59"/>
      <c r="Q155" s="59"/>
      <c r="R155" s="59"/>
      <c r="S155" s="59"/>
    </row>
    <row r="156" spans="1:19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59"/>
      <c r="M156" s="59"/>
      <c r="N156" s="59"/>
      <c r="O156" s="59"/>
      <c r="P156" s="59"/>
      <c r="Q156" s="59"/>
      <c r="R156" s="59"/>
      <c r="S156" s="59"/>
    </row>
    <row r="157" spans="1:19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59"/>
      <c r="M157" s="59"/>
      <c r="N157" s="59"/>
      <c r="O157" s="59"/>
      <c r="P157" s="59"/>
      <c r="Q157" s="59"/>
      <c r="R157" s="59"/>
      <c r="S157" s="59"/>
    </row>
    <row r="158" spans="1:19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59"/>
      <c r="M158" s="59"/>
      <c r="N158" s="59"/>
      <c r="O158" s="59"/>
      <c r="P158" s="59"/>
      <c r="Q158" s="59"/>
      <c r="R158" s="59"/>
      <c r="S158" s="59"/>
    </row>
    <row r="159" spans="1:1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59"/>
      <c r="M159" s="59"/>
      <c r="N159" s="59"/>
      <c r="O159" s="59"/>
      <c r="P159" s="59"/>
      <c r="Q159" s="59"/>
      <c r="R159" s="59"/>
      <c r="S159" s="59"/>
    </row>
    <row r="160" spans="1:19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59"/>
      <c r="M160" s="59"/>
      <c r="N160" s="59"/>
      <c r="O160" s="59"/>
      <c r="P160" s="59"/>
      <c r="Q160" s="59"/>
      <c r="R160" s="59"/>
      <c r="S160" s="59"/>
    </row>
    <row r="161" spans="1:19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9"/>
      <c r="M161" s="59"/>
      <c r="N161" s="59"/>
      <c r="O161" s="59"/>
      <c r="P161" s="59"/>
      <c r="Q161" s="59"/>
      <c r="R161" s="59"/>
      <c r="S161" s="59"/>
    </row>
    <row r="162" spans="1:19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59"/>
      <c r="M162" s="59"/>
      <c r="N162" s="59"/>
      <c r="O162" s="59"/>
      <c r="P162" s="59"/>
      <c r="Q162" s="59"/>
      <c r="R162" s="59"/>
      <c r="S162" s="59"/>
    </row>
    <row r="163" spans="1:19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59"/>
      <c r="M163" s="59"/>
      <c r="N163" s="59"/>
      <c r="O163" s="59"/>
      <c r="P163" s="59"/>
      <c r="Q163" s="59"/>
      <c r="R163" s="59"/>
      <c r="S163" s="59"/>
    </row>
    <row r="164" spans="1:19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59"/>
      <c r="M164" s="59"/>
      <c r="N164" s="59"/>
      <c r="O164" s="59"/>
      <c r="P164" s="59"/>
      <c r="Q164" s="59"/>
      <c r="R164" s="59"/>
      <c r="S164" s="59"/>
    </row>
    <row r="165" spans="1:19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59"/>
      <c r="M165" s="59"/>
      <c r="N165" s="59"/>
      <c r="O165" s="59"/>
      <c r="P165" s="59"/>
      <c r="Q165" s="59"/>
      <c r="R165" s="59"/>
      <c r="S165" s="59"/>
    </row>
    <row r="166" spans="1:19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59"/>
      <c r="M166" s="59"/>
      <c r="N166" s="59"/>
      <c r="O166" s="59"/>
      <c r="P166" s="59"/>
      <c r="Q166" s="59"/>
      <c r="R166" s="59"/>
      <c r="S166" s="59"/>
    </row>
    <row r="167" spans="1:19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59"/>
      <c r="M167" s="59"/>
      <c r="N167" s="59"/>
      <c r="O167" s="59"/>
      <c r="P167" s="59"/>
      <c r="Q167" s="59"/>
      <c r="R167" s="59"/>
      <c r="S167" s="59"/>
    </row>
    <row r="168" spans="1:19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59"/>
      <c r="M168" s="59"/>
      <c r="N168" s="59"/>
      <c r="O168" s="59"/>
      <c r="P168" s="59"/>
      <c r="Q168" s="59"/>
      <c r="R168" s="59"/>
      <c r="S168" s="59"/>
    </row>
    <row r="169" spans="1:1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59"/>
      <c r="M169" s="59"/>
      <c r="N169" s="59"/>
      <c r="O169" s="59"/>
      <c r="P169" s="59"/>
      <c r="Q169" s="59"/>
      <c r="R169" s="59"/>
      <c r="S169" s="59"/>
    </row>
    <row r="170" spans="1:19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59"/>
      <c r="M170" s="59"/>
      <c r="N170" s="59"/>
      <c r="O170" s="59"/>
      <c r="P170" s="59"/>
      <c r="Q170" s="59"/>
      <c r="R170" s="59"/>
      <c r="S170" s="59"/>
    </row>
    <row r="171" spans="1:19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59"/>
      <c r="M171" s="59"/>
      <c r="N171" s="59"/>
      <c r="O171" s="59"/>
      <c r="P171" s="59"/>
      <c r="Q171" s="59"/>
      <c r="R171" s="59"/>
      <c r="S171" s="59"/>
    </row>
    <row r="172" spans="1:19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59"/>
      <c r="M172" s="59"/>
      <c r="N172" s="59"/>
      <c r="O172" s="59"/>
      <c r="P172" s="59"/>
      <c r="Q172" s="59"/>
      <c r="R172" s="59"/>
      <c r="S172" s="59"/>
    </row>
    <row r="173" spans="1:19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59"/>
      <c r="M173" s="59"/>
      <c r="N173" s="59"/>
      <c r="O173" s="59"/>
      <c r="P173" s="59"/>
      <c r="Q173" s="59"/>
      <c r="R173" s="59"/>
      <c r="S173" s="59"/>
    </row>
    <row r="174" spans="1:19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59"/>
      <c r="M174" s="59"/>
      <c r="N174" s="59"/>
      <c r="O174" s="59"/>
      <c r="P174" s="59"/>
      <c r="Q174" s="59"/>
      <c r="R174" s="59"/>
      <c r="S174" s="59"/>
    </row>
    <row r="175" spans="1:19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59"/>
      <c r="M175" s="59"/>
      <c r="N175" s="59"/>
      <c r="O175" s="59"/>
      <c r="P175" s="59"/>
      <c r="Q175" s="59"/>
      <c r="R175" s="59"/>
      <c r="S175" s="59"/>
    </row>
    <row r="176" spans="1:19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59"/>
      <c r="M176" s="59"/>
      <c r="N176" s="59"/>
      <c r="O176" s="59"/>
      <c r="P176" s="59"/>
      <c r="Q176" s="59"/>
      <c r="R176" s="59"/>
      <c r="S176" s="59"/>
    </row>
    <row r="177" spans="1:19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59"/>
      <c r="M177" s="59"/>
      <c r="N177" s="59"/>
      <c r="O177" s="59"/>
      <c r="P177" s="59"/>
      <c r="Q177" s="59"/>
      <c r="R177" s="59"/>
      <c r="S177" s="59"/>
    </row>
    <row r="178" spans="1:19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59"/>
      <c r="M178" s="59"/>
      <c r="N178" s="59"/>
      <c r="O178" s="59"/>
      <c r="P178" s="59"/>
      <c r="Q178" s="59"/>
      <c r="R178" s="59"/>
      <c r="S178" s="59"/>
    </row>
    <row r="179" spans="1:1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59"/>
      <c r="M179" s="59"/>
      <c r="N179" s="59"/>
      <c r="O179" s="59"/>
      <c r="P179" s="59"/>
      <c r="Q179" s="59"/>
      <c r="R179" s="59"/>
      <c r="S179" s="59"/>
    </row>
    <row r="180" spans="1:19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59"/>
      <c r="M180" s="59"/>
      <c r="N180" s="59"/>
      <c r="O180" s="59"/>
      <c r="P180" s="59"/>
      <c r="Q180" s="59"/>
      <c r="R180" s="59"/>
      <c r="S180" s="59"/>
    </row>
    <row r="181" spans="1:19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59"/>
      <c r="M181" s="59"/>
      <c r="N181" s="59"/>
      <c r="O181" s="59"/>
      <c r="P181" s="59"/>
      <c r="Q181" s="59"/>
      <c r="R181" s="59"/>
      <c r="S181" s="59"/>
    </row>
    <row r="182" spans="1:19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59"/>
      <c r="M182" s="59"/>
      <c r="N182" s="59"/>
      <c r="O182" s="59"/>
      <c r="P182" s="59"/>
      <c r="Q182" s="59"/>
      <c r="R182" s="59"/>
      <c r="S182" s="59"/>
    </row>
    <row r="183" spans="1:19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59"/>
      <c r="M183" s="59"/>
      <c r="N183" s="59"/>
      <c r="O183" s="59"/>
      <c r="P183" s="59"/>
      <c r="Q183" s="59"/>
      <c r="R183" s="59"/>
      <c r="S183" s="59"/>
    </row>
    <row r="184" spans="1:19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59"/>
      <c r="M184" s="59"/>
      <c r="N184" s="59"/>
      <c r="O184" s="59"/>
      <c r="P184" s="59"/>
      <c r="Q184" s="59"/>
      <c r="R184" s="59"/>
      <c r="S184" s="59"/>
    </row>
    <row r="185" spans="1:19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59"/>
      <c r="M185" s="59"/>
      <c r="N185" s="59"/>
      <c r="O185" s="59"/>
      <c r="P185" s="59"/>
      <c r="Q185" s="59"/>
      <c r="R185" s="59"/>
      <c r="S185" s="59"/>
    </row>
    <row r="186" spans="1:19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59"/>
      <c r="M186" s="59"/>
      <c r="N186" s="59"/>
      <c r="O186" s="59"/>
      <c r="P186" s="59"/>
      <c r="Q186" s="59"/>
      <c r="R186" s="59"/>
      <c r="S186" s="59"/>
    </row>
    <row r="187" spans="1:19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59"/>
      <c r="M187" s="59"/>
      <c r="N187" s="59"/>
      <c r="O187" s="59"/>
      <c r="P187" s="59"/>
      <c r="Q187" s="59"/>
      <c r="R187" s="59"/>
      <c r="S187" s="59"/>
    </row>
    <row r="188" spans="1:19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59"/>
      <c r="M188" s="59"/>
      <c r="N188" s="59"/>
      <c r="O188" s="59"/>
      <c r="P188" s="59"/>
      <c r="Q188" s="59"/>
      <c r="R188" s="59"/>
      <c r="S188" s="59"/>
    </row>
    <row r="189" spans="1:1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59"/>
      <c r="M189" s="59"/>
      <c r="N189" s="59"/>
      <c r="O189" s="59"/>
      <c r="P189" s="59"/>
      <c r="Q189" s="59"/>
      <c r="R189" s="59"/>
      <c r="S189" s="59"/>
    </row>
    <row r="190" spans="1:19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59"/>
      <c r="M190" s="59"/>
      <c r="N190" s="59"/>
      <c r="O190" s="59"/>
      <c r="P190" s="59"/>
      <c r="Q190" s="59"/>
      <c r="R190" s="59"/>
      <c r="S190" s="59"/>
    </row>
    <row r="191" spans="1:19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59"/>
      <c r="M191" s="59"/>
      <c r="N191" s="59"/>
      <c r="O191" s="59"/>
      <c r="P191" s="59"/>
      <c r="Q191" s="59"/>
      <c r="R191" s="59"/>
      <c r="S191" s="59"/>
    </row>
    <row r="192" spans="1:19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59"/>
      <c r="M192" s="59"/>
      <c r="N192" s="59"/>
      <c r="O192" s="59"/>
      <c r="P192" s="59"/>
      <c r="Q192" s="59"/>
      <c r="R192" s="59"/>
      <c r="S192" s="59"/>
    </row>
    <row r="193" spans="1:19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59"/>
      <c r="M193" s="59"/>
      <c r="N193" s="59"/>
      <c r="O193" s="59"/>
      <c r="P193" s="59"/>
      <c r="Q193" s="59"/>
      <c r="R193" s="59"/>
      <c r="S193" s="59"/>
    </row>
    <row r="194" spans="1:19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59"/>
      <c r="M194" s="59"/>
      <c r="N194" s="59"/>
      <c r="O194" s="59"/>
      <c r="P194" s="59"/>
      <c r="Q194" s="59"/>
      <c r="R194" s="59"/>
      <c r="S194" s="59"/>
    </row>
    <row r="195" spans="1:19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59"/>
      <c r="M195" s="59"/>
      <c r="N195" s="59"/>
      <c r="O195" s="59"/>
      <c r="P195" s="59"/>
      <c r="Q195" s="59"/>
      <c r="R195" s="59"/>
      <c r="S195" s="59"/>
    </row>
    <row r="196" spans="1:19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59"/>
      <c r="M196" s="59"/>
      <c r="N196" s="59"/>
      <c r="O196" s="59"/>
      <c r="P196" s="59"/>
      <c r="Q196" s="59"/>
      <c r="R196" s="59"/>
      <c r="S196" s="59"/>
    </row>
    <row r="197" spans="1:19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59"/>
      <c r="M197" s="59"/>
      <c r="N197" s="59"/>
      <c r="O197" s="59"/>
      <c r="P197" s="59"/>
      <c r="Q197" s="59"/>
      <c r="R197" s="59"/>
      <c r="S197" s="59"/>
    </row>
    <row r="198" spans="1:19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59"/>
      <c r="M198" s="59"/>
      <c r="N198" s="59"/>
      <c r="O198" s="59"/>
      <c r="P198" s="59"/>
      <c r="Q198" s="59"/>
      <c r="R198" s="59"/>
      <c r="S198" s="59"/>
    </row>
    <row r="199" spans="1:1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59"/>
      <c r="M199" s="59"/>
      <c r="N199" s="59"/>
      <c r="O199" s="59"/>
      <c r="P199" s="59"/>
      <c r="Q199" s="59"/>
      <c r="R199" s="59"/>
      <c r="S199" s="59"/>
    </row>
    <row r="200" spans="1:19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59"/>
      <c r="M200" s="59"/>
      <c r="N200" s="59"/>
      <c r="O200" s="59"/>
      <c r="P200" s="59"/>
      <c r="Q200" s="59"/>
      <c r="R200" s="59"/>
      <c r="S200" s="59"/>
    </row>
    <row r="201" spans="1:19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59"/>
      <c r="M201" s="59"/>
      <c r="N201" s="59"/>
      <c r="O201" s="59"/>
      <c r="P201" s="59"/>
      <c r="Q201" s="59"/>
      <c r="R201" s="59"/>
      <c r="S201" s="59"/>
    </row>
    <row r="202" spans="1:19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59"/>
      <c r="M202" s="59"/>
      <c r="N202" s="59"/>
      <c r="O202" s="59"/>
      <c r="P202" s="59"/>
      <c r="Q202" s="59"/>
      <c r="R202" s="59"/>
      <c r="S202" s="59"/>
    </row>
    <row r="203" spans="1:19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59"/>
      <c r="M203" s="59"/>
      <c r="N203" s="59"/>
      <c r="O203" s="59"/>
      <c r="P203" s="59"/>
      <c r="Q203" s="59"/>
      <c r="R203" s="59"/>
      <c r="S203" s="59"/>
    </row>
    <row r="204" spans="1:19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59"/>
      <c r="M204" s="59"/>
      <c r="N204" s="59"/>
      <c r="O204" s="59"/>
      <c r="P204" s="59"/>
      <c r="Q204" s="59"/>
      <c r="R204" s="59"/>
      <c r="S204" s="59"/>
    </row>
    <row r="205" spans="1:19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59"/>
      <c r="M205" s="59"/>
      <c r="N205" s="59"/>
      <c r="O205" s="59"/>
      <c r="P205" s="59"/>
      <c r="Q205" s="59"/>
      <c r="R205" s="59"/>
      <c r="S205" s="59"/>
    </row>
    <row r="206" spans="1:19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59"/>
      <c r="M206" s="59"/>
      <c r="N206" s="59"/>
      <c r="O206" s="59"/>
      <c r="P206" s="59"/>
      <c r="Q206" s="59"/>
      <c r="R206" s="59"/>
      <c r="S206" s="59"/>
    </row>
    <row r="207" spans="1:19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59"/>
      <c r="M207" s="59"/>
      <c r="N207" s="59"/>
      <c r="O207" s="59"/>
      <c r="P207" s="59"/>
      <c r="Q207" s="59"/>
      <c r="R207" s="59"/>
      <c r="S207" s="59"/>
    </row>
    <row r="208" spans="1:19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59"/>
      <c r="M208" s="59"/>
      <c r="N208" s="59"/>
      <c r="O208" s="59"/>
      <c r="P208" s="59"/>
      <c r="Q208" s="59"/>
      <c r="R208" s="59"/>
      <c r="S208" s="59"/>
    </row>
    <row r="209" spans="1:1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59"/>
      <c r="M209" s="59"/>
      <c r="N209" s="59"/>
      <c r="O209" s="59"/>
      <c r="P209" s="59"/>
      <c r="Q209" s="59"/>
      <c r="R209" s="59"/>
      <c r="S209" s="59"/>
    </row>
    <row r="210" spans="1:19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59"/>
      <c r="M210" s="59"/>
      <c r="N210" s="59"/>
      <c r="O210" s="59"/>
      <c r="P210" s="59"/>
      <c r="Q210" s="59"/>
      <c r="R210" s="59"/>
      <c r="S210" s="59"/>
    </row>
    <row r="211" spans="1:19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59"/>
      <c r="M211" s="59"/>
      <c r="N211" s="59"/>
      <c r="O211" s="59"/>
      <c r="P211" s="59"/>
      <c r="Q211" s="59"/>
      <c r="R211" s="59"/>
      <c r="S211" s="59"/>
    </row>
    <row r="212" spans="1:19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59"/>
      <c r="M212" s="59"/>
      <c r="N212" s="59"/>
      <c r="O212" s="59"/>
      <c r="P212" s="59"/>
      <c r="Q212" s="59"/>
      <c r="R212" s="59"/>
      <c r="S212" s="59"/>
    </row>
    <row r="213" spans="1:19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59"/>
      <c r="M213" s="59"/>
      <c r="N213" s="59"/>
      <c r="O213" s="59"/>
      <c r="P213" s="59"/>
      <c r="Q213" s="59"/>
      <c r="R213" s="59"/>
      <c r="S213" s="59"/>
    </row>
    <row r="214" spans="1:19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59"/>
      <c r="M214" s="59"/>
      <c r="N214" s="59"/>
      <c r="O214" s="59"/>
      <c r="P214" s="59"/>
      <c r="Q214" s="59"/>
      <c r="R214" s="59"/>
      <c r="S214" s="59"/>
    </row>
    <row r="215" spans="1:19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59"/>
      <c r="M215" s="59"/>
      <c r="N215" s="59"/>
      <c r="O215" s="59"/>
      <c r="P215" s="59"/>
      <c r="Q215" s="59"/>
      <c r="R215" s="59"/>
      <c r="S215" s="59"/>
    </row>
    <row r="216" spans="1:19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59"/>
      <c r="M216" s="59"/>
      <c r="N216" s="59"/>
      <c r="O216" s="59"/>
      <c r="P216" s="59"/>
      <c r="Q216" s="59"/>
      <c r="R216" s="59"/>
      <c r="S216" s="59"/>
    </row>
    <row r="217" spans="1:19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59"/>
      <c r="M217" s="59"/>
      <c r="N217" s="59"/>
      <c r="O217" s="59"/>
      <c r="P217" s="59"/>
      <c r="Q217" s="59"/>
      <c r="R217" s="59"/>
      <c r="S217" s="59"/>
    </row>
    <row r="218" spans="1:19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59"/>
      <c r="M218" s="59"/>
      <c r="N218" s="59"/>
      <c r="O218" s="59"/>
      <c r="P218" s="59"/>
      <c r="Q218" s="59"/>
      <c r="R218" s="59"/>
      <c r="S218" s="59"/>
    </row>
    <row r="219" spans="1: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59"/>
      <c r="M219" s="59"/>
      <c r="N219" s="59"/>
      <c r="O219" s="59"/>
      <c r="P219" s="59"/>
      <c r="Q219" s="59"/>
      <c r="R219" s="59"/>
      <c r="S219" s="59"/>
    </row>
    <row r="220" spans="1:19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59"/>
      <c r="M220" s="59"/>
      <c r="N220" s="59"/>
      <c r="O220" s="59"/>
      <c r="P220" s="59"/>
      <c r="Q220" s="59"/>
      <c r="R220" s="59"/>
      <c r="S220" s="59"/>
    </row>
    <row r="221" spans="1:19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59"/>
      <c r="M221" s="59"/>
      <c r="N221" s="59"/>
      <c r="O221" s="59"/>
      <c r="P221" s="59"/>
      <c r="Q221" s="59"/>
      <c r="R221" s="59"/>
      <c r="S221" s="59"/>
    </row>
    <row r="222" spans="1:19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59"/>
      <c r="M222" s="59"/>
      <c r="N222" s="59"/>
      <c r="O222" s="59"/>
      <c r="P222" s="59"/>
      <c r="Q222" s="59"/>
      <c r="R222" s="59"/>
      <c r="S222" s="59"/>
    </row>
    <row r="223" spans="1:19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59"/>
      <c r="M223" s="59"/>
      <c r="N223" s="59"/>
      <c r="O223" s="59"/>
      <c r="P223" s="59"/>
      <c r="Q223" s="59"/>
      <c r="R223" s="59"/>
      <c r="S223" s="59"/>
    </row>
    <row r="224" spans="1:19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59"/>
      <c r="M224" s="59"/>
      <c r="N224" s="59"/>
      <c r="O224" s="59"/>
      <c r="P224" s="59"/>
      <c r="Q224" s="59"/>
      <c r="R224" s="59"/>
      <c r="S224" s="59"/>
    </row>
    <row r="225" spans="1:19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59"/>
      <c r="M225" s="59"/>
      <c r="N225" s="59"/>
      <c r="O225" s="59"/>
      <c r="P225" s="59"/>
      <c r="Q225" s="59"/>
      <c r="R225" s="59"/>
      <c r="S225" s="59"/>
    </row>
    <row r="226" spans="1:19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59"/>
      <c r="M226" s="59"/>
      <c r="N226" s="59"/>
      <c r="O226" s="59"/>
      <c r="P226" s="59"/>
      <c r="Q226" s="59"/>
      <c r="R226" s="59"/>
      <c r="S226" s="59"/>
    </row>
    <row r="227" spans="1:19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59"/>
      <c r="M227" s="59"/>
      <c r="N227" s="59"/>
      <c r="O227" s="59"/>
      <c r="P227" s="59"/>
      <c r="Q227" s="59"/>
      <c r="R227" s="59"/>
      <c r="S227" s="59"/>
    </row>
    <row r="228" spans="1:19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59"/>
      <c r="M228" s="59"/>
      <c r="N228" s="59"/>
      <c r="O228" s="59"/>
      <c r="P228" s="59"/>
      <c r="Q228" s="59"/>
      <c r="R228" s="59"/>
      <c r="S228" s="59"/>
    </row>
    <row r="229" spans="1:1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59"/>
      <c r="M229" s="59"/>
      <c r="N229" s="59"/>
      <c r="O229" s="59"/>
      <c r="P229" s="59"/>
      <c r="Q229" s="59"/>
      <c r="R229" s="59"/>
      <c r="S229" s="59"/>
    </row>
    <row r="230" spans="1:19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59"/>
      <c r="M230" s="59"/>
      <c r="N230" s="59"/>
      <c r="O230" s="59"/>
      <c r="P230" s="59"/>
      <c r="Q230" s="59"/>
      <c r="R230" s="59"/>
      <c r="S230" s="59"/>
    </row>
    <row r="231" spans="1:19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59"/>
      <c r="M231" s="59"/>
      <c r="N231" s="59"/>
      <c r="O231" s="59"/>
      <c r="P231" s="59"/>
      <c r="Q231" s="59"/>
      <c r="R231" s="59"/>
      <c r="S231" s="59"/>
    </row>
    <row r="232" spans="1:19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59"/>
      <c r="M232" s="59"/>
      <c r="N232" s="59"/>
      <c r="O232" s="59"/>
      <c r="P232" s="59"/>
      <c r="Q232" s="59"/>
      <c r="R232" s="59"/>
      <c r="S232" s="59"/>
    </row>
    <row r="233" spans="1:19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59"/>
      <c r="M233" s="59"/>
      <c r="N233" s="59"/>
      <c r="O233" s="59"/>
      <c r="P233" s="59"/>
      <c r="Q233" s="59"/>
      <c r="R233" s="59"/>
      <c r="S233" s="59"/>
    </row>
    <row r="234" spans="1:19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59"/>
      <c r="M234" s="59"/>
      <c r="N234" s="59"/>
      <c r="O234" s="59"/>
      <c r="P234" s="59"/>
      <c r="Q234" s="59"/>
      <c r="R234" s="59"/>
      <c r="S234" s="59"/>
    </row>
    <row r="235" spans="1:19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59"/>
      <c r="M235" s="59"/>
      <c r="N235" s="59"/>
      <c r="O235" s="59"/>
      <c r="P235" s="59"/>
      <c r="Q235" s="59"/>
      <c r="R235" s="59"/>
      <c r="S235" s="59"/>
    </row>
    <row r="236" spans="1:19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59"/>
      <c r="M236" s="59"/>
      <c r="N236" s="59"/>
      <c r="O236" s="59"/>
      <c r="P236" s="59"/>
      <c r="Q236" s="59"/>
      <c r="R236" s="59"/>
      <c r="S236" s="59"/>
    </row>
    <row r="237" spans="1:19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59"/>
      <c r="M237" s="59"/>
      <c r="N237" s="59"/>
      <c r="O237" s="59"/>
      <c r="P237" s="59"/>
      <c r="Q237" s="59"/>
      <c r="R237" s="59"/>
      <c r="S237" s="59"/>
    </row>
    <row r="238" spans="1:19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59"/>
      <c r="M238" s="59"/>
      <c r="N238" s="59"/>
      <c r="O238" s="59"/>
      <c r="P238" s="59"/>
      <c r="Q238" s="59"/>
      <c r="R238" s="59"/>
      <c r="S238" s="59"/>
    </row>
    <row r="239" spans="1:1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59"/>
      <c r="M239" s="59"/>
      <c r="N239" s="59"/>
      <c r="O239" s="59"/>
      <c r="P239" s="59"/>
      <c r="Q239" s="59"/>
      <c r="R239" s="59"/>
      <c r="S239" s="59"/>
    </row>
    <row r="240" spans="1:19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59"/>
      <c r="M240" s="59"/>
      <c r="N240" s="59"/>
      <c r="O240" s="59"/>
      <c r="P240" s="59"/>
      <c r="Q240" s="59"/>
      <c r="R240" s="59"/>
      <c r="S240" s="59"/>
    </row>
    <row r="241" spans="1:19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9"/>
      <c r="M241" s="59"/>
      <c r="N241" s="59"/>
      <c r="O241" s="59"/>
      <c r="P241" s="59"/>
      <c r="Q241" s="59"/>
      <c r="R241" s="59"/>
      <c r="S241" s="59"/>
    </row>
    <row r="242" spans="1:19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59"/>
      <c r="M242" s="59"/>
      <c r="N242" s="59"/>
      <c r="O242" s="59"/>
      <c r="P242" s="59"/>
      <c r="Q242" s="59"/>
      <c r="R242" s="59"/>
      <c r="S242" s="59"/>
    </row>
    <row r="243" spans="1:19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59"/>
      <c r="M243" s="59"/>
      <c r="N243" s="59"/>
      <c r="O243" s="59"/>
      <c r="P243" s="59"/>
      <c r="Q243" s="59"/>
      <c r="R243" s="59"/>
      <c r="S243" s="59"/>
    </row>
    <row r="244" spans="1:19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59"/>
      <c r="M244" s="59"/>
      <c r="N244" s="59"/>
      <c r="O244" s="59"/>
      <c r="P244" s="59"/>
      <c r="Q244" s="59"/>
      <c r="R244" s="59"/>
      <c r="S244" s="59"/>
    </row>
    <row r="245" spans="1:19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59"/>
      <c r="M245" s="59"/>
      <c r="N245" s="59"/>
      <c r="O245" s="59"/>
      <c r="P245" s="59"/>
      <c r="Q245" s="59"/>
      <c r="R245" s="59"/>
      <c r="S245" s="59"/>
    </row>
    <row r="246" spans="1:19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59"/>
      <c r="M246" s="59"/>
      <c r="N246" s="59"/>
      <c r="O246" s="59"/>
      <c r="P246" s="59"/>
      <c r="Q246" s="59"/>
      <c r="R246" s="59"/>
      <c r="S246" s="59"/>
    </row>
    <row r="247" spans="1:19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59"/>
      <c r="M247" s="59"/>
      <c r="N247" s="59"/>
      <c r="O247" s="59"/>
      <c r="P247" s="59"/>
      <c r="Q247" s="59"/>
      <c r="R247" s="59"/>
      <c r="S247" s="59"/>
    </row>
    <row r="248" spans="1:19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59"/>
      <c r="M248" s="59"/>
      <c r="N248" s="59"/>
      <c r="O248" s="59"/>
      <c r="P248" s="59"/>
      <c r="Q248" s="59"/>
      <c r="R248" s="59"/>
      <c r="S248" s="59"/>
    </row>
    <row r="249" spans="1:1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59"/>
      <c r="M249" s="59"/>
      <c r="N249" s="59"/>
      <c r="O249" s="59"/>
      <c r="P249" s="59"/>
      <c r="Q249" s="59"/>
      <c r="R249" s="59"/>
      <c r="S249" s="59"/>
    </row>
    <row r="250" spans="1:19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59"/>
      <c r="M250" s="59"/>
      <c r="N250" s="59"/>
      <c r="O250" s="59"/>
      <c r="P250" s="59"/>
      <c r="Q250" s="59"/>
      <c r="R250" s="59"/>
      <c r="S250" s="59"/>
    </row>
    <row r="251" spans="1:19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59"/>
      <c r="M251" s="59"/>
      <c r="N251" s="59"/>
      <c r="O251" s="59"/>
      <c r="P251" s="59"/>
      <c r="Q251" s="59"/>
      <c r="R251" s="59"/>
      <c r="S251" s="59"/>
    </row>
    <row r="252" spans="1:19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59"/>
      <c r="M252" s="59"/>
      <c r="N252" s="59"/>
      <c r="O252" s="59"/>
      <c r="P252" s="59"/>
      <c r="Q252" s="59"/>
      <c r="R252" s="59"/>
      <c r="S252" s="59"/>
    </row>
    <row r="253" spans="1:19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59"/>
      <c r="M253" s="59"/>
      <c r="N253" s="59"/>
      <c r="O253" s="59"/>
      <c r="P253" s="59"/>
      <c r="Q253" s="59"/>
      <c r="R253" s="59"/>
      <c r="S253" s="59"/>
    </row>
    <row r="254" spans="1:19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59"/>
      <c r="M254" s="59"/>
      <c r="N254" s="59"/>
      <c r="O254" s="59"/>
      <c r="P254" s="59"/>
      <c r="Q254" s="59"/>
      <c r="R254" s="59"/>
      <c r="S254" s="59"/>
    </row>
    <row r="255" spans="1:19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59"/>
      <c r="M255" s="59"/>
      <c r="N255" s="59"/>
      <c r="O255" s="59"/>
      <c r="P255" s="59"/>
      <c r="Q255" s="59"/>
      <c r="R255" s="59"/>
      <c r="S255" s="59"/>
    </row>
    <row r="256" spans="1:19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59"/>
      <c r="M256" s="59"/>
      <c r="N256" s="59"/>
      <c r="O256" s="59"/>
      <c r="P256" s="59"/>
      <c r="Q256" s="59"/>
      <c r="R256" s="59"/>
      <c r="S256" s="59"/>
    </row>
    <row r="257" spans="1:19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59"/>
      <c r="M257" s="59"/>
      <c r="N257" s="59"/>
      <c r="O257" s="59"/>
      <c r="P257" s="59"/>
      <c r="Q257" s="59"/>
      <c r="R257" s="59"/>
      <c r="S257" s="59"/>
    </row>
    <row r="258" spans="1:19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59"/>
      <c r="M258" s="59"/>
      <c r="N258" s="59"/>
      <c r="O258" s="59"/>
      <c r="P258" s="59"/>
      <c r="Q258" s="59"/>
      <c r="R258" s="59"/>
      <c r="S258" s="59"/>
    </row>
    <row r="259" spans="1:1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59"/>
      <c r="M259" s="59"/>
      <c r="N259" s="59"/>
      <c r="O259" s="59"/>
      <c r="P259" s="59"/>
      <c r="Q259" s="59"/>
      <c r="R259" s="59"/>
      <c r="S259" s="59"/>
    </row>
    <row r="260" spans="1:19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59"/>
      <c r="M260" s="59"/>
      <c r="N260" s="59"/>
      <c r="O260" s="59"/>
      <c r="P260" s="59"/>
      <c r="Q260" s="59"/>
      <c r="R260" s="59"/>
      <c r="S260" s="59"/>
    </row>
    <row r="261" spans="1:19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59"/>
      <c r="M261" s="59"/>
      <c r="N261" s="59"/>
      <c r="O261" s="59"/>
      <c r="P261" s="59"/>
      <c r="Q261" s="59"/>
      <c r="R261" s="59"/>
      <c r="S261" s="59"/>
    </row>
    <row r="262" spans="1:19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59"/>
      <c r="M262" s="59"/>
      <c r="N262" s="59"/>
      <c r="O262" s="59"/>
      <c r="P262" s="59"/>
      <c r="Q262" s="59"/>
      <c r="R262" s="59"/>
      <c r="S262" s="59"/>
    </row>
    <row r="263" spans="1:19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9"/>
      <c r="M263" s="59"/>
      <c r="N263" s="59"/>
      <c r="O263" s="59"/>
      <c r="P263" s="59"/>
      <c r="Q263" s="59"/>
      <c r="R263" s="59"/>
      <c r="S263" s="59"/>
    </row>
    <row r="264" spans="1:19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59"/>
      <c r="M264" s="59"/>
      <c r="N264" s="59"/>
      <c r="O264" s="59"/>
      <c r="P264" s="59"/>
      <c r="Q264" s="59"/>
      <c r="R264" s="59"/>
      <c r="S264" s="59"/>
    </row>
    <row r="265" spans="1:19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59"/>
      <c r="M265" s="59"/>
      <c r="N265" s="59"/>
      <c r="O265" s="59"/>
      <c r="P265" s="59"/>
      <c r="Q265" s="59"/>
      <c r="R265" s="59"/>
      <c r="S265" s="59"/>
    </row>
    <row r="266" spans="1:19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59"/>
      <c r="M266" s="59"/>
      <c r="N266" s="59"/>
      <c r="O266" s="59"/>
      <c r="P266" s="59"/>
      <c r="Q266" s="59"/>
      <c r="R266" s="59"/>
      <c r="S266" s="59"/>
    </row>
    <row r="267" spans="1:19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59"/>
      <c r="M267" s="59"/>
      <c r="N267" s="59"/>
      <c r="O267" s="59"/>
      <c r="P267" s="59"/>
      <c r="Q267" s="59"/>
      <c r="R267" s="59"/>
      <c r="S267" s="59"/>
    </row>
    <row r="268" spans="1:19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59"/>
      <c r="M268" s="59"/>
      <c r="N268" s="59"/>
      <c r="O268" s="59"/>
      <c r="P268" s="59"/>
      <c r="Q268" s="59"/>
      <c r="R268" s="59"/>
      <c r="S268" s="59"/>
    </row>
    <row r="269" spans="1:1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59"/>
      <c r="M269" s="59"/>
      <c r="N269" s="59"/>
      <c r="O269" s="59"/>
      <c r="P269" s="59"/>
      <c r="Q269" s="59"/>
      <c r="R269" s="59"/>
      <c r="S269" s="59"/>
    </row>
    <row r="270" spans="1:19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59"/>
      <c r="M270" s="59"/>
      <c r="N270" s="59"/>
      <c r="O270" s="59"/>
      <c r="P270" s="59"/>
      <c r="Q270" s="59"/>
      <c r="R270" s="59"/>
      <c r="S270" s="59"/>
    </row>
    <row r="271" spans="1:19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59"/>
      <c r="M271" s="59"/>
      <c r="N271" s="59"/>
      <c r="O271" s="59"/>
      <c r="P271" s="59"/>
      <c r="Q271" s="59"/>
      <c r="R271" s="59"/>
      <c r="S271" s="59"/>
    </row>
    <row r="272" spans="1:19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59"/>
      <c r="M272" s="59"/>
      <c r="N272" s="59"/>
      <c r="O272" s="59"/>
      <c r="P272" s="59"/>
      <c r="Q272" s="59"/>
      <c r="R272" s="59"/>
      <c r="S272" s="59"/>
    </row>
    <row r="273" spans="1:19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59"/>
      <c r="M273" s="59"/>
      <c r="N273" s="59"/>
      <c r="O273" s="59"/>
      <c r="P273" s="59"/>
      <c r="Q273" s="59"/>
      <c r="R273" s="59"/>
      <c r="S273" s="59"/>
    </row>
    <row r="274" spans="1:19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59"/>
      <c r="M274" s="59"/>
      <c r="N274" s="59"/>
      <c r="O274" s="59"/>
      <c r="P274" s="59"/>
      <c r="Q274" s="59"/>
      <c r="R274" s="59"/>
      <c r="S274" s="59"/>
    </row>
    <row r="275" spans="1:19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59"/>
      <c r="M275" s="59"/>
      <c r="N275" s="59"/>
      <c r="O275" s="59"/>
      <c r="P275" s="59"/>
      <c r="Q275" s="59"/>
      <c r="R275" s="59"/>
      <c r="S275" s="59"/>
    </row>
    <row r="276" spans="1:19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59"/>
      <c r="M276" s="59"/>
      <c r="N276" s="59"/>
      <c r="O276" s="59"/>
      <c r="P276" s="59"/>
      <c r="Q276" s="59"/>
      <c r="R276" s="59"/>
      <c r="S276" s="59"/>
    </row>
    <row r="277" spans="1:19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59"/>
      <c r="M277" s="59"/>
      <c r="N277" s="59"/>
      <c r="O277" s="59"/>
      <c r="P277" s="59"/>
      <c r="Q277" s="59"/>
      <c r="R277" s="59"/>
      <c r="S277" s="59"/>
    </row>
    <row r="278" spans="1:19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59"/>
      <c r="M278" s="59"/>
      <c r="N278" s="59"/>
      <c r="O278" s="59"/>
      <c r="P278" s="59"/>
      <c r="Q278" s="59"/>
      <c r="R278" s="59"/>
      <c r="S278" s="59"/>
    </row>
    <row r="279" spans="1:1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59"/>
      <c r="M279" s="59"/>
      <c r="N279" s="59"/>
      <c r="O279" s="59"/>
      <c r="P279" s="59"/>
      <c r="Q279" s="59"/>
      <c r="R279" s="59"/>
      <c r="S279" s="59"/>
    </row>
    <row r="280" spans="1:19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59"/>
      <c r="M280" s="59"/>
      <c r="N280" s="59"/>
      <c r="O280" s="59"/>
      <c r="P280" s="59"/>
      <c r="Q280" s="59"/>
      <c r="R280" s="59"/>
      <c r="S280" s="59"/>
    </row>
    <row r="281" spans="1:19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59"/>
      <c r="M281" s="59"/>
      <c r="N281" s="59"/>
      <c r="O281" s="59"/>
      <c r="P281" s="59"/>
      <c r="Q281" s="59"/>
      <c r="R281" s="59"/>
      <c r="S281" s="59"/>
    </row>
    <row r="282" spans="1:19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59"/>
      <c r="M282" s="59"/>
      <c r="N282" s="59"/>
      <c r="O282" s="59"/>
      <c r="P282" s="59"/>
      <c r="Q282" s="59"/>
      <c r="R282" s="59"/>
      <c r="S282" s="59"/>
    </row>
    <row r="283" spans="1:19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59"/>
      <c r="M283" s="59"/>
      <c r="N283" s="59"/>
      <c r="O283" s="59"/>
      <c r="P283" s="59"/>
      <c r="Q283" s="59"/>
      <c r="R283" s="59"/>
      <c r="S283" s="59"/>
    </row>
    <row r="284" spans="1:19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59"/>
      <c r="M284" s="59"/>
      <c r="N284" s="59"/>
      <c r="O284" s="59"/>
      <c r="P284" s="59"/>
      <c r="Q284" s="59"/>
      <c r="R284" s="59"/>
      <c r="S284" s="59"/>
    </row>
    <row r="285" spans="1:19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59"/>
      <c r="M285" s="59"/>
      <c r="N285" s="59"/>
      <c r="O285" s="59"/>
      <c r="P285" s="59"/>
      <c r="Q285" s="59"/>
      <c r="R285" s="59"/>
      <c r="S285" s="59"/>
    </row>
    <row r="286" spans="1:19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59"/>
      <c r="M286" s="59"/>
      <c r="N286" s="59"/>
      <c r="O286" s="59"/>
      <c r="P286" s="59"/>
      <c r="Q286" s="59"/>
      <c r="R286" s="59"/>
      <c r="S286" s="59"/>
    </row>
    <row r="287" spans="1:19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59"/>
      <c r="M287" s="59"/>
      <c r="N287" s="59"/>
      <c r="O287" s="59"/>
      <c r="P287" s="59"/>
      <c r="Q287" s="59"/>
      <c r="R287" s="59"/>
      <c r="S287" s="59"/>
    </row>
    <row r="288" spans="1:19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59"/>
      <c r="M288" s="59"/>
      <c r="N288" s="59"/>
      <c r="O288" s="59"/>
      <c r="P288" s="59"/>
      <c r="Q288" s="59"/>
      <c r="R288" s="59"/>
      <c r="S288" s="59"/>
    </row>
    <row r="289" spans="1:1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59"/>
      <c r="M289" s="59"/>
      <c r="N289" s="59"/>
      <c r="O289" s="59"/>
      <c r="P289" s="59"/>
      <c r="Q289" s="59"/>
      <c r="R289" s="59"/>
      <c r="S289" s="59"/>
    </row>
    <row r="290" spans="1:19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59"/>
      <c r="M290" s="59"/>
      <c r="N290" s="59"/>
      <c r="O290" s="59"/>
      <c r="P290" s="59"/>
      <c r="Q290" s="59"/>
      <c r="R290" s="59"/>
      <c r="S290" s="59"/>
    </row>
    <row r="291" spans="1:19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59"/>
      <c r="M291" s="59"/>
      <c r="N291" s="59"/>
      <c r="O291" s="59"/>
      <c r="P291" s="59"/>
      <c r="Q291" s="59"/>
      <c r="R291" s="59"/>
      <c r="S291" s="59"/>
    </row>
    <row r="292" spans="1:19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59"/>
      <c r="M292" s="59"/>
      <c r="N292" s="59"/>
      <c r="O292" s="59"/>
      <c r="P292" s="59"/>
      <c r="Q292" s="59"/>
      <c r="R292" s="59"/>
      <c r="S292" s="59"/>
    </row>
    <row r="293" spans="1:19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59"/>
      <c r="M293" s="59"/>
      <c r="N293" s="59"/>
      <c r="O293" s="59"/>
      <c r="P293" s="59"/>
      <c r="Q293" s="59"/>
      <c r="R293" s="59"/>
      <c r="S293" s="59"/>
    </row>
    <row r="294" spans="1:19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59"/>
      <c r="M294" s="59"/>
      <c r="N294" s="59"/>
      <c r="O294" s="59"/>
      <c r="P294" s="59"/>
      <c r="Q294" s="59"/>
      <c r="R294" s="59"/>
      <c r="S294" s="59"/>
    </row>
    <row r="295" spans="1:19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59"/>
      <c r="M295" s="59"/>
      <c r="N295" s="59"/>
      <c r="O295" s="59"/>
      <c r="P295" s="59"/>
      <c r="Q295" s="59"/>
      <c r="R295" s="59"/>
      <c r="S295" s="59"/>
    </row>
    <row r="296" spans="1:19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59"/>
      <c r="M296" s="59"/>
      <c r="N296" s="59"/>
      <c r="O296" s="59"/>
      <c r="P296" s="59"/>
      <c r="Q296" s="59"/>
      <c r="R296" s="59"/>
      <c r="S296" s="59"/>
    </row>
    <row r="297" spans="1:19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59"/>
      <c r="M297" s="59"/>
      <c r="N297" s="59"/>
      <c r="O297" s="59"/>
      <c r="P297" s="59"/>
      <c r="Q297" s="59"/>
      <c r="R297" s="59"/>
      <c r="S297" s="59"/>
    </row>
    <row r="298" spans="1:19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59"/>
      <c r="M298" s="59"/>
      <c r="N298" s="59"/>
      <c r="O298" s="59"/>
      <c r="P298" s="59"/>
      <c r="Q298" s="59"/>
      <c r="R298" s="59"/>
      <c r="S298" s="59"/>
    </row>
    <row r="299" spans="1:1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59"/>
      <c r="M299" s="59"/>
      <c r="N299" s="59"/>
      <c r="O299" s="59"/>
      <c r="P299" s="59"/>
      <c r="Q299" s="59"/>
      <c r="R299" s="59"/>
      <c r="S299" s="59"/>
    </row>
    <row r="300" spans="1:19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59"/>
      <c r="M300" s="59"/>
      <c r="N300" s="59"/>
      <c r="O300" s="59"/>
      <c r="P300" s="59"/>
      <c r="Q300" s="59"/>
      <c r="R300" s="59"/>
      <c r="S300" s="59"/>
    </row>
    <row r="301" spans="1:19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59"/>
      <c r="M301" s="59"/>
      <c r="N301" s="59"/>
      <c r="O301" s="59"/>
      <c r="P301" s="59"/>
      <c r="Q301" s="59"/>
      <c r="R301" s="59"/>
      <c r="S301" s="59"/>
    </row>
    <row r="302" spans="1:19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70"/>
      <c r="N302" s="70"/>
      <c r="O302" s="70"/>
      <c r="P302" s="70"/>
      <c r="Q302" s="70"/>
      <c r="R302" s="70"/>
      <c r="S302" s="70"/>
    </row>
    <row r="303" spans="1:19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</row>
    <row r="304" spans="1:19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</row>
    <row r="305" spans="1:19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</row>
    <row r="306" spans="1:19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</row>
    <row r="307" spans="1:19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</row>
    <row r="308" spans="1:19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</row>
    <row r="309" spans="1:19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</row>
    <row r="310" spans="1:19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</row>
    <row r="311" spans="1:19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</row>
    <row r="312" spans="1:19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</row>
    <row r="313" spans="1:19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</row>
    <row r="314" spans="1:19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</row>
    <row r="315" spans="1:19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</row>
    <row r="316" spans="1:19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</row>
    <row r="317" spans="1:19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</row>
    <row r="318" spans="1:19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</row>
    <row r="319" spans="1:19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</row>
    <row r="320" spans="1:19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</row>
    <row r="321" spans="1:19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</row>
    <row r="322" spans="1:19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</row>
    <row r="323" spans="1:19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</row>
    <row r="324" spans="1:19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</row>
    <row r="325" spans="1:19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</row>
    <row r="326" spans="1:19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</row>
    <row r="327" spans="1:19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</row>
    <row r="328" spans="1:19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</row>
    <row r="329" spans="1:19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</sheetData>
  <sheetProtection password="C9C5" sheet="1" objects="1" scenarios="1" selectLockedCells="1"/>
  <mergeCells count="3">
    <mergeCell ref="O3:Q4"/>
    <mergeCell ref="O5:Q5"/>
    <mergeCell ref="K27:O27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indexed="48"/>
    <pageSetUpPr fitToPage="1"/>
  </sheetPr>
  <dimension ref="A1:AO413"/>
  <sheetViews>
    <sheetView showZeros="0" zoomScale="150" zoomScaleNormal="150" workbookViewId="0">
      <selection activeCell="C11" sqref="C11"/>
    </sheetView>
  </sheetViews>
  <sheetFormatPr baseColWidth="10" defaultRowHeight="13"/>
  <cols>
    <col min="1" max="1" width="2.6640625" customWidth="1"/>
    <col min="2" max="2" width="1.6640625" customWidth="1"/>
    <col min="3" max="3" width="3.6640625" style="123" customWidth="1"/>
    <col min="4" max="6" width="1.6640625" customWidth="1"/>
    <col min="7" max="7" width="3.6640625" customWidth="1"/>
    <col min="8" max="8" width="1.6640625" customWidth="1"/>
    <col min="9" max="9" width="5.1640625" customWidth="1"/>
    <col min="10" max="10" width="2.6640625" customWidth="1"/>
    <col min="11" max="11" width="5.6640625" customWidth="1"/>
    <col min="12" max="12" width="1.6640625" customWidth="1"/>
    <col min="13" max="13" width="5.6640625" customWidth="1"/>
    <col min="14" max="14" width="1.6640625" customWidth="1"/>
    <col min="15" max="15" width="5.6640625" customWidth="1"/>
    <col min="16" max="16" width="1.6640625" customWidth="1"/>
    <col min="17" max="17" width="5.6640625" customWidth="1"/>
    <col min="18" max="18" width="1.6640625" customWidth="1"/>
    <col min="19" max="19" width="5.6640625" customWidth="1"/>
    <col min="20" max="20" width="1.6640625" customWidth="1"/>
    <col min="21" max="21" width="5.6640625" customWidth="1"/>
    <col min="22" max="22" width="1.6640625" customWidth="1"/>
    <col min="23" max="23" width="5.6640625" customWidth="1"/>
    <col min="24" max="24" width="1.6640625" customWidth="1"/>
    <col min="25" max="25" width="5.6640625" customWidth="1"/>
    <col min="26" max="26" width="1.6640625" customWidth="1"/>
    <col min="27" max="27" width="5.6640625" customWidth="1"/>
    <col min="28" max="28" width="1.6640625" customWidth="1"/>
    <col min="29" max="29" width="5.6640625" customWidth="1"/>
    <col min="30" max="30" width="1.6640625" customWidth="1"/>
    <col min="31" max="31" width="5.6640625" customWidth="1"/>
    <col min="32" max="32" width="1.6640625" customWidth="1"/>
    <col min="33" max="33" width="5.6640625" customWidth="1"/>
    <col min="34" max="34" width="1.6640625" customWidth="1"/>
    <col min="35" max="35" width="5.6640625" customWidth="1"/>
    <col min="36" max="36" width="1.6640625" customWidth="1"/>
    <col min="37" max="37" width="5.6640625" customWidth="1"/>
    <col min="38" max="38" width="1.6640625" customWidth="1"/>
    <col min="39" max="39" width="2.6640625" customWidth="1"/>
    <col min="40" max="40" width="5.6640625" customWidth="1"/>
    <col min="41" max="256" width="8.83203125" customWidth="1"/>
  </cols>
  <sheetData>
    <row r="1" spans="1:41" ht="8" customHeight="1" thickBot="1">
      <c r="A1" s="8"/>
      <c r="B1" s="8"/>
      <c r="C1" s="13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130"/>
      <c r="AN1" s="6"/>
      <c r="AO1" s="6"/>
    </row>
    <row r="2" spans="1:41" ht="10" customHeight="1" thickTop="1">
      <c r="A2" s="13"/>
      <c r="B2" s="14"/>
      <c r="C2" s="139"/>
      <c r="D2" s="47"/>
      <c r="E2" s="47"/>
      <c r="F2" s="47"/>
      <c r="G2" s="47"/>
      <c r="H2" s="47"/>
      <c r="I2" s="47"/>
      <c r="J2" s="15"/>
      <c r="K2" s="47"/>
      <c r="L2" s="15"/>
      <c r="M2" s="15"/>
      <c r="N2" s="15"/>
      <c r="O2" s="15"/>
      <c r="P2" s="15"/>
      <c r="Q2" s="15"/>
      <c r="R2" s="15"/>
      <c r="S2" s="47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130"/>
      <c r="AN2" s="6"/>
      <c r="AO2" s="6"/>
    </row>
    <row r="3" spans="1:41" ht="15.75" customHeight="1">
      <c r="A3" s="13"/>
      <c r="B3" s="24"/>
      <c r="C3" s="80" t="s">
        <v>82</v>
      </c>
      <c r="D3" s="18"/>
      <c r="E3" s="18"/>
      <c r="F3" s="18"/>
      <c r="G3" s="18"/>
      <c r="H3" s="18"/>
      <c r="I3" s="18"/>
      <c r="J3" s="366" t="s">
        <v>106</v>
      </c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51"/>
      <c r="AM3" s="130"/>
      <c r="AN3" s="6"/>
      <c r="AO3" s="6"/>
    </row>
    <row r="4" spans="1:41" ht="15.75" customHeight="1" thickBot="1">
      <c r="A4" s="13"/>
      <c r="B4" s="24"/>
      <c r="C4" s="80"/>
      <c r="D4" s="18"/>
      <c r="E4" s="18"/>
      <c r="F4" s="18"/>
      <c r="G4" s="18"/>
      <c r="H4" s="18"/>
      <c r="I4" s="18"/>
      <c r="J4" s="19"/>
      <c r="K4" s="367" t="s">
        <v>86</v>
      </c>
      <c r="L4" s="367"/>
      <c r="M4" s="367"/>
      <c r="N4" s="19"/>
      <c r="O4" s="367" t="s">
        <v>87</v>
      </c>
      <c r="P4" s="367"/>
      <c r="Q4" s="367"/>
      <c r="R4" s="19"/>
      <c r="S4" s="367" t="s">
        <v>92</v>
      </c>
      <c r="T4" s="367"/>
      <c r="U4" s="367"/>
      <c r="V4" s="19"/>
      <c r="W4" s="367" t="s">
        <v>91</v>
      </c>
      <c r="X4" s="367"/>
      <c r="Y4" s="367"/>
      <c r="Z4" s="19"/>
      <c r="AA4" s="367" t="s">
        <v>90</v>
      </c>
      <c r="AB4" s="367"/>
      <c r="AC4" s="367"/>
      <c r="AD4" s="19"/>
      <c r="AE4" s="367" t="s">
        <v>89</v>
      </c>
      <c r="AF4" s="367"/>
      <c r="AG4" s="367"/>
      <c r="AH4" s="133"/>
      <c r="AI4" s="367" t="s">
        <v>88</v>
      </c>
      <c r="AJ4" s="367"/>
      <c r="AK4" s="367"/>
      <c r="AL4" s="51"/>
      <c r="AM4" s="130"/>
      <c r="AN4" s="6"/>
      <c r="AO4" s="6"/>
    </row>
    <row r="5" spans="1:41" ht="15.75" customHeight="1" thickBot="1">
      <c r="A5" s="13"/>
      <c r="B5" s="112"/>
      <c r="C5" s="140" t="s">
        <v>93</v>
      </c>
      <c r="D5" s="146"/>
      <c r="E5" s="146"/>
      <c r="F5" s="146"/>
      <c r="G5" s="146"/>
      <c r="H5" s="146"/>
      <c r="I5" s="147"/>
      <c r="J5" s="19"/>
      <c r="K5" s="371" t="s">
        <v>85</v>
      </c>
      <c r="L5" s="372"/>
      <c r="M5" s="373"/>
      <c r="N5" s="18"/>
      <c r="O5" s="368" t="str">
        <f>+$K$5</f>
        <v>REST/CAFE</v>
      </c>
      <c r="P5" s="369"/>
      <c r="Q5" s="370"/>
      <c r="R5" s="18"/>
      <c r="S5" s="368" t="str">
        <f>+$K$5</f>
        <v>REST/CAFE</v>
      </c>
      <c r="T5" s="369"/>
      <c r="U5" s="370"/>
      <c r="V5" s="18"/>
      <c r="W5" s="368" t="str">
        <f>+$K$5</f>
        <v>REST/CAFE</v>
      </c>
      <c r="X5" s="369"/>
      <c r="Y5" s="370"/>
      <c r="Z5" s="20"/>
      <c r="AA5" s="368" t="str">
        <f>+$K$5</f>
        <v>REST/CAFE</v>
      </c>
      <c r="AB5" s="369"/>
      <c r="AC5" s="370"/>
      <c r="AD5" s="18"/>
      <c r="AE5" s="368" t="str">
        <f>+$K$5</f>
        <v>REST/CAFE</v>
      </c>
      <c r="AF5" s="369"/>
      <c r="AG5" s="370"/>
      <c r="AH5" s="20"/>
      <c r="AI5" s="368" t="str">
        <f>+$K$5</f>
        <v>REST/CAFE</v>
      </c>
      <c r="AJ5" s="369"/>
      <c r="AK5" s="370"/>
      <c r="AL5" s="25"/>
      <c r="AM5" s="130"/>
      <c r="AN5" s="6"/>
      <c r="AO5" s="6"/>
    </row>
    <row r="6" spans="1:41" ht="14.5" customHeight="1">
      <c r="A6" s="13"/>
      <c r="B6" s="112"/>
      <c r="C6" s="145">
        <v>9</v>
      </c>
      <c r="D6" s="20"/>
      <c r="E6" s="20" t="s">
        <v>109</v>
      </c>
      <c r="F6" s="20"/>
      <c r="G6" s="145">
        <v>10</v>
      </c>
      <c r="H6" s="20"/>
      <c r="I6" s="89" t="s">
        <v>84</v>
      </c>
      <c r="J6" s="19"/>
      <c r="K6" s="32">
        <v>0</v>
      </c>
      <c r="L6" s="33"/>
      <c r="M6" s="34">
        <v>0</v>
      </c>
      <c r="N6" s="26"/>
      <c r="O6" s="32">
        <v>0</v>
      </c>
      <c r="P6" s="33"/>
      <c r="Q6" s="34">
        <v>0</v>
      </c>
      <c r="R6" s="19"/>
      <c r="S6" s="32">
        <v>0</v>
      </c>
      <c r="T6" s="33"/>
      <c r="U6" s="34">
        <v>0</v>
      </c>
      <c r="V6" s="26"/>
      <c r="W6" s="32">
        <v>0</v>
      </c>
      <c r="X6" s="33"/>
      <c r="Y6" s="34">
        <v>0</v>
      </c>
      <c r="Z6" s="19"/>
      <c r="AA6" s="32">
        <v>0</v>
      </c>
      <c r="AB6" s="33"/>
      <c r="AC6" s="34">
        <v>0</v>
      </c>
      <c r="AD6" s="26"/>
      <c r="AE6" s="32">
        <v>0</v>
      </c>
      <c r="AF6" s="33"/>
      <c r="AG6" s="34">
        <v>0</v>
      </c>
      <c r="AH6" s="19"/>
      <c r="AI6" s="32">
        <v>0</v>
      </c>
      <c r="AJ6" s="33"/>
      <c r="AK6" s="34">
        <v>0</v>
      </c>
      <c r="AL6" s="131"/>
      <c r="AM6" s="130"/>
      <c r="AN6" s="6"/>
      <c r="AO6" s="6"/>
    </row>
    <row r="7" spans="1:41" ht="14.5" customHeight="1">
      <c r="A7" s="13"/>
      <c r="B7" s="112"/>
      <c r="C7" s="149">
        <f>IF(+G6&gt;24,G6-24,G6)</f>
        <v>10</v>
      </c>
      <c r="D7" s="20"/>
      <c r="E7" s="18" t="s">
        <v>109</v>
      </c>
      <c r="F7" s="20"/>
      <c r="G7" s="149">
        <f>IF(C7&gt;23,C7-24+1,+C7+1)</f>
        <v>11</v>
      </c>
      <c r="H7" s="20"/>
      <c r="I7" s="89" t="s">
        <v>84</v>
      </c>
      <c r="J7" s="19"/>
      <c r="K7" s="35">
        <v>0</v>
      </c>
      <c r="L7" s="36"/>
      <c r="M7" s="37">
        <v>0</v>
      </c>
      <c r="N7" s="26"/>
      <c r="O7" s="35">
        <v>0</v>
      </c>
      <c r="P7" s="36"/>
      <c r="Q7" s="37">
        <v>0</v>
      </c>
      <c r="R7" s="19"/>
      <c r="S7" s="35">
        <v>0</v>
      </c>
      <c r="T7" s="36"/>
      <c r="U7" s="37">
        <v>0</v>
      </c>
      <c r="V7" s="26"/>
      <c r="W7" s="35">
        <v>0</v>
      </c>
      <c r="X7" s="36"/>
      <c r="Y7" s="37">
        <v>0</v>
      </c>
      <c r="Z7" s="19"/>
      <c r="AA7" s="35">
        <v>0</v>
      </c>
      <c r="AB7" s="36"/>
      <c r="AC7" s="37">
        <v>0</v>
      </c>
      <c r="AD7" s="26"/>
      <c r="AE7" s="35">
        <v>0</v>
      </c>
      <c r="AF7" s="36"/>
      <c r="AG7" s="37">
        <v>0</v>
      </c>
      <c r="AH7" s="19"/>
      <c r="AI7" s="35">
        <v>0</v>
      </c>
      <c r="AJ7" s="36"/>
      <c r="AK7" s="37">
        <v>0</v>
      </c>
      <c r="AL7" s="131"/>
      <c r="AM7" s="130"/>
      <c r="AN7" s="6"/>
      <c r="AO7" s="6"/>
    </row>
    <row r="8" spans="1:41" ht="14.5" customHeight="1">
      <c r="A8" s="13"/>
      <c r="B8" s="112"/>
      <c r="C8" s="149">
        <f t="shared" ref="C8:C21" si="0">IF(+G7&gt;24,G7-24,G7)</f>
        <v>11</v>
      </c>
      <c r="D8" s="20"/>
      <c r="E8" s="18" t="s">
        <v>109</v>
      </c>
      <c r="F8" s="20"/>
      <c r="G8" s="149">
        <f t="shared" ref="G8:G21" si="1">IF(C8&gt;23,C8-24+1,+C8+1)</f>
        <v>12</v>
      </c>
      <c r="H8" s="20"/>
      <c r="I8" s="89" t="s">
        <v>84</v>
      </c>
      <c r="J8" s="19"/>
      <c r="K8" s="35">
        <v>0</v>
      </c>
      <c r="L8" s="36"/>
      <c r="M8" s="37">
        <v>0</v>
      </c>
      <c r="N8" s="26"/>
      <c r="O8" s="35">
        <v>0</v>
      </c>
      <c r="P8" s="36"/>
      <c r="Q8" s="37">
        <v>0</v>
      </c>
      <c r="R8" s="19"/>
      <c r="S8" s="35">
        <v>0</v>
      </c>
      <c r="T8" s="36"/>
      <c r="U8" s="37">
        <v>0</v>
      </c>
      <c r="V8" s="26"/>
      <c r="W8" s="35">
        <v>0</v>
      </c>
      <c r="X8" s="36"/>
      <c r="Y8" s="37">
        <v>0</v>
      </c>
      <c r="Z8" s="19"/>
      <c r="AA8" s="35">
        <v>0</v>
      </c>
      <c r="AB8" s="36"/>
      <c r="AC8" s="37">
        <v>0</v>
      </c>
      <c r="AD8" s="26"/>
      <c r="AE8" s="35">
        <v>0</v>
      </c>
      <c r="AF8" s="36"/>
      <c r="AG8" s="37">
        <v>0</v>
      </c>
      <c r="AH8" s="19"/>
      <c r="AI8" s="35">
        <v>0</v>
      </c>
      <c r="AJ8" s="36"/>
      <c r="AK8" s="37">
        <v>0</v>
      </c>
      <c r="AL8" s="131"/>
      <c r="AM8" s="130"/>
      <c r="AN8" s="6"/>
      <c r="AO8" s="6"/>
    </row>
    <row r="9" spans="1:41" ht="14.5" customHeight="1">
      <c r="A9" s="13"/>
      <c r="B9" s="112"/>
      <c r="C9" s="149">
        <f t="shared" si="0"/>
        <v>12</v>
      </c>
      <c r="D9" s="20"/>
      <c r="E9" s="18" t="s">
        <v>109</v>
      </c>
      <c r="F9" s="20"/>
      <c r="G9" s="149">
        <f t="shared" si="1"/>
        <v>13</v>
      </c>
      <c r="H9" s="20"/>
      <c r="I9" s="89" t="s">
        <v>84</v>
      </c>
      <c r="J9" s="19"/>
      <c r="K9" s="35">
        <v>0</v>
      </c>
      <c r="L9" s="36"/>
      <c r="M9" s="37">
        <v>0</v>
      </c>
      <c r="N9" s="26"/>
      <c r="O9" s="35">
        <v>0</v>
      </c>
      <c r="P9" s="36"/>
      <c r="Q9" s="37">
        <v>0</v>
      </c>
      <c r="R9" s="19"/>
      <c r="S9" s="35">
        <v>0</v>
      </c>
      <c r="T9" s="36"/>
      <c r="U9" s="37">
        <v>0</v>
      </c>
      <c r="V9" s="26"/>
      <c r="W9" s="35">
        <v>0</v>
      </c>
      <c r="X9" s="36"/>
      <c r="Y9" s="37">
        <v>0</v>
      </c>
      <c r="Z9" s="19"/>
      <c r="AA9" s="35">
        <v>0</v>
      </c>
      <c r="AB9" s="36"/>
      <c r="AC9" s="37">
        <v>0</v>
      </c>
      <c r="AD9" s="26"/>
      <c r="AE9" s="35">
        <v>0</v>
      </c>
      <c r="AF9" s="36"/>
      <c r="AG9" s="37">
        <v>0</v>
      </c>
      <c r="AH9" s="19"/>
      <c r="AI9" s="35">
        <v>0</v>
      </c>
      <c r="AJ9" s="36"/>
      <c r="AK9" s="37">
        <v>0</v>
      </c>
      <c r="AL9" s="131"/>
      <c r="AM9" s="130"/>
      <c r="AN9" s="6"/>
      <c r="AO9" s="6"/>
    </row>
    <row r="10" spans="1:41" ht="14.5" customHeight="1">
      <c r="A10" s="13"/>
      <c r="B10" s="112"/>
      <c r="C10" s="149">
        <f t="shared" si="0"/>
        <v>13</v>
      </c>
      <c r="D10" s="20"/>
      <c r="E10" s="18" t="s">
        <v>109</v>
      </c>
      <c r="F10" s="20"/>
      <c r="G10" s="149">
        <f t="shared" si="1"/>
        <v>14</v>
      </c>
      <c r="H10" s="20"/>
      <c r="I10" s="89" t="s">
        <v>84</v>
      </c>
      <c r="J10" s="19"/>
      <c r="K10" s="35">
        <v>0</v>
      </c>
      <c r="L10" s="36"/>
      <c r="M10" s="37">
        <v>0</v>
      </c>
      <c r="N10" s="26"/>
      <c r="O10" s="35">
        <v>0</v>
      </c>
      <c r="P10" s="36"/>
      <c r="Q10" s="37">
        <v>0</v>
      </c>
      <c r="R10" s="19"/>
      <c r="S10" s="35">
        <v>0</v>
      </c>
      <c r="T10" s="36"/>
      <c r="U10" s="37">
        <v>0</v>
      </c>
      <c r="V10" s="26"/>
      <c r="W10" s="35">
        <v>0</v>
      </c>
      <c r="X10" s="36"/>
      <c r="Y10" s="37">
        <v>0</v>
      </c>
      <c r="Z10" s="19"/>
      <c r="AA10" s="35">
        <v>0</v>
      </c>
      <c r="AB10" s="36"/>
      <c r="AC10" s="37">
        <v>0</v>
      </c>
      <c r="AD10" s="26"/>
      <c r="AE10" s="35">
        <v>0</v>
      </c>
      <c r="AF10" s="36"/>
      <c r="AG10" s="37">
        <v>0</v>
      </c>
      <c r="AH10" s="19"/>
      <c r="AI10" s="35">
        <v>0</v>
      </c>
      <c r="AJ10" s="36"/>
      <c r="AK10" s="37">
        <v>0</v>
      </c>
      <c r="AL10" s="131"/>
      <c r="AM10" s="130"/>
      <c r="AN10" s="6"/>
      <c r="AO10" s="6"/>
    </row>
    <row r="11" spans="1:41" ht="14.5" customHeight="1">
      <c r="A11" s="13"/>
      <c r="B11" s="112"/>
      <c r="C11" s="149">
        <f t="shared" si="0"/>
        <v>14</v>
      </c>
      <c r="D11" s="20"/>
      <c r="E11" s="18" t="s">
        <v>109</v>
      </c>
      <c r="F11" s="20"/>
      <c r="G11" s="149">
        <f t="shared" si="1"/>
        <v>15</v>
      </c>
      <c r="H11" s="20"/>
      <c r="I11" s="89" t="s">
        <v>84</v>
      </c>
      <c r="J11" s="19"/>
      <c r="K11" s="35">
        <v>0</v>
      </c>
      <c r="L11" s="36"/>
      <c r="M11" s="37">
        <v>0</v>
      </c>
      <c r="N11" s="26"/>
      <c r="O11" s="35">
        <v>0</v>
      </c>
      <c r="P11" s="36"/>
      <c r="Q11" s="37">
        <v>0</v>
      </c>
      <c r="R11" s="19"/>
      <c r="S11" s="35">
        <v>0</v>
      </c>
      <c r="T11" s="36"/>
      <c r="U11" s="37">
        <v>0</v>
      </c>
      <c r="V11" s="26"/>
      <c r="W11" s="35">
        <v>0</v>
      </c>
      <c r="X11" s="36"/>
      <c r="Y11" s="37">
        <v>0</v>
      </c>
      <c r="Z11" s="19"/>
      <c r="AA11" s="35">
        <v>0</v>
      </c>
      <c r="AB11" s="36"/>
      <c r="AC11" s="37">
        <v>0</v>
      </c>
      <c r="AD11" s="26"/>
      <c r="AE11" s="35">
        <v>0</v>
      </c>
      <c r="AF11" s="36"/>
      <c r="AG11" s="37">
        <v>0</v>
      </c>
      <c r="AH11" s="19"/>
      <c r="AI11" s="35">
        <v>0</v>
      </c>
      <c r="AJ11" s="36"/>
      <c r="AK11" s="37">
        <v>0</v>
      </c>
      <c r="AL11" s="131"/>
      <c r="AM11" s="130"/>
      <c r="AN11" s="6"/>
      <c r="AO11" s="6"/>
    </row>
    <row r="12" spans="1:41" ht="14.5" customHeight="1">
      <c r="A12" s="13"/>
      <c r="B12" s="24"/>
      <c r="C12" s="149">
        <f t="shared" si="0"/>
        <v>15</v>
      </c>
      <c r="D12" s="20"/>
      <c r="E12" s="18" t="s">
        <v>109</v>
      </c>
      <c r="F12" s="20"/>
      <c r="G12" s="149">
        <f t="shared" si="1"/>
        <v>16</v>
      </c>
      <c r="H12" s="20"/>
      <c r="I12" s="89" t="s">
        <v>84</v>
      </c>
      <c r="J12" s="19"/>
      <c r="K12" s="35">
        <v>0</v>
      </c>
      <c r="L12" s="36"/>
      <c r="M12" s="37">
        <v>0</v>
      </c>
      <c r="N12" s="26"/>
      <c r="O12" s="35">
        <v>0</v>
      </c>
      <c r="P12" s="36"/>
      <c r="Q12" s="37">
        <v>0</v>
      </c>
      <c r="R12" s="19"/>
      <c r="S12" s="35">
        <v>0</v>
      </c>
      <c r="T12" s="36"/>
      <c r="U12" s="37">
        <v>0</v>
      </c>
      <c r="V12" s="26"/>
      <c r="W12" s="35">
        <v>0</v>
      </c>
      <c r="X12" s="36"/>
      <c r="Y12" s="37">
        <v>0</v>
      </c>
      <c r="Z12" s="19"/>
      <c r="AA12" s="35">
        <v>0</v>
      </c>
      <c r="AB12" s="36"/>
      <c r="AC12" s="37">
        <v>0</v>
      </c>
      <c r="AD12" s="26"/>
      <c r="AE12" s="35">
        <v>0</v>
      </c>
      <c r="AF12" s="36"/>
      <c r="AG12" s="37">
        <v>0</v>
      </c>
      <c r="AH12" s="19"/>
      <c r="AI12" s="35">
        <v>0</v>
      </c>
      <c r="AJ12" s="36"/>
      <c r="AK12" s="37">
        <v>0</v>
      </c>
      <c r="AL12" s="131"/>
      <c r="AM12" s="130"/>
      <c r="AN12" s="6"/>
      <c r="AO12" s="6"/>
    </row>
    <row r="13" spans="1:41" ht="14.5" customHeight="1">
      <c r="A13" s="13"/>
      <c r="B13" s="24"/>
      <c r="C13" s="149">
        <f t="shared" si="0"/>
        <v>16</v>
      </c>
      <c r="D13" s="20"/>
      <c r="E13" s="18" t="s">
        <v>109</v>
      </c>
      <c r="F13" s="20"/>
      <c r="G13" s="149">
        <f t="shared" si="1"/>
        <v>17</v>
      </c>
      <c r="H13" s="20"/>
      <c r="I13" s="89" t="s">
        <v>84</v>
      </c>
      <c r="J13" s="19"/>
      <c r="K13" s="35">
        <v>0</v>
      </c>
      <c r="L13" s="36"/>
      <c r="M13" s="37">
        <v>0</v>
      </c>
      <c r="N13" s="26"/>
      <c r="O13" s="35">
        <v>0</v>
      </c>
      <c r="P13" s="36"/>
      <c r="Q13" s="37">
        <v>0</v>
      </c>
      <c r="R13" s="19"/>
      <c r="S13" s="35">
        <v>0</v>
      </c>
      <c r="T13" s="36"/>
      <c r="U13" s="37">
        <v>0</v>
      </c>
      <c r="V13" s="26"/>
      <c r="W13" s="35">
        <v>0</v>
      </c>
      <c r="X13" s="36"/>
      <c r="Y13" s="37">
        <v>0</v>
      </c>
      <c r="Z13" s="19"/>
      <c r="AA13" s="35">
        <v>0</v>
      </c>
      <c r="AB13" s="36"/>
      <c r="AC13" s="37">
        <v>0</v>
      </c>
      <c r="AD13" s="26"/>
      <c r="AE13" s="35">
        <v>0</v>
      </c>
      <c r="AF13" s="36"/>
      <c r="AG13" s="37">
        <v>0</v>
      </c>
      <c r="AH13" s="19"/>
      <c r="AI13" s="35">
        <v>0</v>
      </c>
      <c r="AJ13" s="36"/>
      <c r="AK13" s="37">
        <v>0</v>
      </c>
      <c r="AL13" s="131"/>
      <c r="AM13" s="130"/>
      <c r="AN13" s="6"/>
      <c r="AO13" s="6"/>
    </row>
    <row r="14" spans="1:41" ht="14.5" customHeight="1">
      <c r="A14" s="13"/>
      <c r="B14" s="24"/>
      <c r="C14" s="149">
        <f t="shared" si="0"/>
        <v>17</v>
      </c>
      <c r="D14" s="20"/>
      <c r="E14" s="18" t="s">
        <v>109</v>
      </c>
      <c r="F14" s="20"/>
      <c r="G14" s="149">
        <f t="shared" si="1"/>
        <v>18</v>
      </c>
      <c r="H14" s="20"/>
      <c r="I14" s="89" t="s">
        <v>84</v>
      </c>
      <c r="J14" s="19"/>
      <c r="K14" s="35">
        <v>0</v>
      </c>
      <c r="L14" s="36"/>
      <c r="M14" s="37">
        <v>0</v>
      </c>
      <c r="N14" s="26"/>
      <c r="O14" s="35">
        <v>0</v>
      </c>
      <c r="P14" s="36"/>
      <c r="Q14" s="37">
        <v>0</v>
      </c>
      <c r="R14" s="19"/>
      <c r="S14" s="35">
        <v>0</v>
      </c>
      <c r="T14" s="36"/>
      <c r="U14" s="37">
        <v>0</v>
      </c>
      <c r="V14" s="26"/>
      <c r="W14" s="35">
        <v>0</v>
      </c>
      <c r="X14" s="36"/>
      <c r="Y14" s="37">
        <v>0</v>
      </c>
      <c r="Z14" s="19"/>
      <c r="AA14" s="35">
        <v>0</v>
      </c>
      <c r="AB14" s="36"/>
      <c r="AC14" s="37">
        <v>0</v>
      </c>
      <c r="AD14" s="26"/>
      <c r="AE14" s="35">
        <v>0</v>
      </c>
      <c r="AF14" s="36"/>
      <c r="AG14" s="37">
        <v>0</v>
      </c>
      <c r="AH14" s="19"/>
      <c r="AI14" s="35">
        <v>0</v>
      </c>
      <c r="AJ14" s="36"/>
      <c r="AK14" s="37">
        <v>0</v>
      </c>
      <c r="AL14" s="131"/>
      <c r="AM14" s="130"/>
      <c r="AN14" s="6"/>
      <c r="AO14" s="6"/>
    </row>
    <row r="15" spans="1:41" ht="14.5" customHeight="1">
      <c r="A15" s="13"/>
      <c r="B15" s="24"/>
      <c r="C15" s="149">
        <f t="shared" si="0"/>
        <v>18</v>
      </c>
      <c r="D15" s="20"/>
      <c r="E15" s="18" t="s">
        <v>109</v>
      </c>
      <c r="F15" s="20"/>
      <c r="G15" s="149">
        <f t="shared" si="1"/>
        <v>19</v>
      </c>
      <c r="H15" s="20"/>
      <c r="I15" s="89" t="s">
        <v>84</v>
      </c>
      <c r="J15" s="19"/>
      <c r="K15" s="35">
        <v>0</v>
      </c>
      <c r="L15" s="36"/>
      <c r="M15" s="37">
        <v>0</v>
      </c>
      <c r="N15" s="26"/>
      <c r="O15" s="35">
        <v>0</v>
      </c>
      <c r="P15" s="36"/>
      <c r="Q15" s="37">
        <v>0</v>
      </c>
      <c r="R15" s="19"/>
      <c r="S15" s="35">
        <v>0</v>
      </c>
      <c r="T15" s="36"/>
      <c r="U15" s="37">
        <v>0</v>
      </c>
      <c r="V15" s="26"/>
      <c r="W15" s="35">
        <v>0</v>
      </c>
      <c r="X15" s="36"/>
      <c r="Y15" s="37">
        <v>0</v>
      </c>
      <c r="Z15" s="19"/>
      <c r="AA15" s="35">
        <v>0</v>
      </c>
      <c r="AB15" s="36"/>
      <c r="AC15" s="37">
        <v>0</v>
      </c>
      <c r="AD15" s="26"/>
      <c r="AE15" s="35">
        <v>0</v>
      </c>
      <c r="AF15" s="36"/>
      <c r="AG15" s="37">
        <v>0</v>
      </c>
      <c r="AH15" s="19"/>
      <c r="AI15" s="35">
        <v>0</v>
      </c>
      <c r="AJ15" s="36"/>
      <c r="AK15" s="37">
        <v>0</v>
      </c>
      <c r="AL15" s="131"/>
      <c r="AM15" s="130"/>
      <c r="AN15" s="6"/>
      <c r="AO15" s="6"/>
    </row>
    <row r="16" spans="1:41" ht="14.5" customHeight="1">
      <c r="A16" s="13"/>
      <c r="B16" s="112"/>
      <c r="C16" s="149">
        <f t="shared" si="0"/>
        <v>19</v>
      </c>
      <c r="D16" s="20"/>
      <c r="E16" s="18" t="s">
        <v>109</v>
      </c>
      <c r="F16" s="20"/>
      <c r="G16" s="149">
        <f t="shared" si="1"/>
        <v>20</v>
      </c>
      <c r="H16" s="20"/>
      <c r="I16" s="89" t="s">
        <v>84</v>
      </c>
      <c r="J16" s="19"/>
      <c r="K16" s="35">
        <v>0</v>
      </c>
      <c r="L16" s="36"/>
      <c r="M16" s="37">
        <v>0</v>
      </c>
      <c r="N16" s="26"/>
      <c r="O16" s="35">
        <v>0</v>
      </c>
      <c r="P16" s="36"/>
      <c r="Q16" s="37">
        <v>0</v>
      </c>
      <c r="R16" s="19"/>
      <c r="S16" s="35">
        <v>0</v>
      </c>
      <c r="T16" s="36"/>
      <c r="U16" s="37">
        <v>0</v>
      </c>
      <c r="V16" s="26"/>
      <c r="W16" s="35">
        <v>0</v>
      </c>
      <c r="X16" s="36"/>
      <c r="Y16" s="37">
        <v>0</v>
      </c>
      <c r="Z16" s="19"/>
      <c r="AA16" s="35">
        <v>0</v>
      </c>
      <c r="AB16" s="36"/>
      <c r="AC16" s="37">
        <v>0</v>
      </c>
      <c r="AD16" s="26"/>
      <c r="AE16" s="35">
        <v>0</v>
      </c>
      <c r="AF16" s="36"/>
      <c r="AG16" s="37">
        <v>0</v>
      </c>
      <c r="AH16" s="19"/>
      <c r="AI16" s="35">
        <v>0</v>
      </c>
      <c r="AJ16" s="36"/>
      <c r="AK16" s="37">
        <v>0</v>
      </c>
      <c r="AL16" s="131"/>
      <c r="AM16" s="130"/>
      <c r="AN16" s="6"/>
      <c r="AO16" s="6"/>
    </row>
    <row r="17" spans="1:41" ht="14.5" customHeight="1">
      <c r="A17" s="13"/>
      <c r="B17" s="112"/>
      <c r="C17" s="149">
        <f t="shared" si="0"/>
        <v>20</v>
      </c>
      <c r="D17" s="20"/>
      <c r="E17" s="18" t="s">
        <v>109</v>
      </c>
      <c r="F17" s="20"/>
      <c r="G17" s="149">
        <f t="shared" si="1"/>
        <v>21</v>
      </c>
      <c r="H17" s="20"/>
      <c r="I17" s="89" t="s">
        <v>84</v>
      </c>
      <c r="J17" s="19"/>
      <c r="K17" s="35">
        <v>0</v>
      </c>
      <c r="L17" s="36"/>
      <c r="M17" s="37">
        <v>0</v>
      </c>
      <c r="N17" s="26"/>
      <c r="O17" s="35">
        <v>0</v>
      </c>
      <c r="P17" s="36"/>
      <c r="Q17" s="37">
        <v>0</v>
      </c>
      <c r="R17" s="19"/>
      <c r="S17" s="35">
        <v>0</v>
      </c>
      <c r="T17" s="36"/>
      <c r="U17" s="37">
        <v>0</v>
      </c>
      <c r="V17" s="26"/>
      <c r="W17" s="35">
        <v>0</v>
      </c>
      <c r="X17" s="36"/>
      <c r="Y17" s="37">
        <v>0</v>
      </c>
      <c r="Z17" s="19"/>
      <c r="AA17" s="35">
        <v>0</v>
      </c>
      <c r="AB17" s="36"/>
      <c r="AC17" s="37">
        <v>0</v>
      </c>
      <c r="AD17" s="26"/>
      <c r="AE17" s="35">
        <v>0</v>
      </c>
      <c r="AF17" s="36"/>
      <c r="AG17" s="37">
        <v>0</v>
      </c>
      <c r="AH17" s="19"/>
      <c r="AI17" s="35">
        <v>0</v>
      </c>
      <c r="AJ17" s="36"/>
      <c r="AK17" s="37">
        <v>0</v>
      </c>
      <c r="AL17" s="131"/>
      <c r="AM17" s="130"/>
      <c r="AN17" s="6"/>
      <c r="AO17" s="6"/>
    </row>
    <row r="18" spans="1:41" ht="14.5" customHeight="1">
      <c r="A18" s="13"/>
      <c r="B18" s="112"/>
      <c r="C18" s="149">
        <f t="shared" si="0"/>
        <v>21</v>
      </c>
      <c r="D18" s="20"/>
      <c r="E18" s="18" t="s">
        <v>109</v>
      </c>
      <c r="F18" s="20"/>
      <c r="G18" s="149">
        <f t="shared" si="1"/>
        <v>22</v>
      </c>
      <c r="H18" s="20"/>
      <c r="I18" s="89" t="s">
        <v>84</v>
      </c>
      <c r="J18" s="19"/>
      <c r="K18" s="35">
        <v>0</v>
      </c>
      <c r="L18" s="36"/>
      <c r="M18" s="37">
        <v>0</v>
      </c>
      <c r="N18" s="26"/>
      <c r="O18" s="35">
        <v>0</v>
      </c>
      <c r="P18" s="36"/>
      <c r="Q18" s="37">
        <v>0</v>
      </c>
      <c r="R18" s="19"/>
      <c r="S18" s="35">
        <v>0</v>
      </c>
      <c r="T18" s="36"/>
      <c r="U18" s="37">
        <v>0</v>
      </c>
      <c r="V18" s="26"/>
      <c r="W18" s="35">
        <v>0</v>
      </c>
      <c r="X18" s="36"/>
      <c r="Y18" s="37">
        <v>0</v>
      </c>
      <c r="Z18" s="19"/>
      <c r="AA18" s="35">
        <v>0</v>
      </c>
      <c r="AB18" s="36"/>
      <c r="AC18" s="37">
        <v>0</v>
      </c>
      <c r="AD18" s="26"/>
      <c r="AE18" s="35">
        <v>0</v>
      </c>
      <c r="AF18" s="36"/>
      <c r="AG18" s="37">
        <v>0</v>
      </c>
      <c r="AH18" s="19"/>
      <c r="AI18" s="35">
        <v>0</v>
      </c>
      <c r="AJ18" s="36"/>
      <c r="AK18" s="37">
        <v>0</v>
      </c>
      <c r="AL18" s="131"/>
      <c r="AM18" s="130"/>
      <c r="AN18" s="6"/>
      <c r="AO18" s="6"/>
    </row>
    <row r="19" spans="1:41" ht="14.5" customHeight="1">
      <c r="A19" s="13"/>
      <c r="B19" s="112"/>
      <c r="C19" s="149">
        <f t="shared" si="0"/>
        <v>22</v>
      </c>
      <c r="D19" s="20"/>
      <c r="E19" s="18" t="s">
        <v>109</v>
      </c>
      <c r="F19" s="20"/>
      <c r="G19" s="149">
        <f t="shared" si="1"/>
        <v>23</v>
      </c>
      <c r="H19" s="20"/>
      <c r="I19" s="89" t="s">
        <v>84</v>
      </c>
      <c r="J19" s="19"/>
      <c r="K19" s="35">
        <v>0</v>
      </c>
      <c r="L19" s="36"/>
      <c r="M19" s="37">
        <v>0</v>
      </c>
      <c r="N19" s="26"/>
      <c r="O19" s="35">
        <v>0</v>
      </c>
      <c r="P19" s="36"/>
      <c r="Q19" s="37">
        <v>0</v>
      </c>
      <c r="R19" s="19"/>
      <c r="S19" s="35">
        <v>0</v>
      </c>
      <c r="T19" s="36"/>
      <c r="U19" s="37">
        <v>0</v>
      </c>
      <c r="V19" s="26"/>
      <c r="W19" s="35">
        <v>0</v>
      </c>
      <c r="X19" s="36"/>
      <c r="Y19" s="37">
        <v>0</v>
      </c>
      <c r="Z19" s="19"/>
      <c r="AA19" s="35">
        <v>0</v>
      </c>
      <c r="AB19" s="36"/>
      <c r="AC19" s="37">
        <v>0</v>
      </c>
      <c r="AD19" s="26"/>
      <c r="AE19" s="35">
        <v>0</v>
      </c>
      <c r="AF19" s="36"/>
      <c r="AG19" s="37">
        <v>0</v>
      </c>
      <c r="AH19" s="19"/>
      <c r="AI19" s="35">
        <v>0</v>
      </c>
      <c r="AJ19" s="36"/>
      <c r="AK19" s="37">
        <v>0</v>
      </c>
      <c r="AL19" s="131"/>
      <c r="AM19" s="130"/>
      <c r="AN19" s="6"/>
      <c r="AO19" s="6"/>
    </row>
    <row r="20" spans="1:41" ht="14.5" customHeight="1">
      <c r="A20" s="13"/>
      <c r="B20" s="112"/>
      <c r="C20" s="149">
        <f t="shared" si="0"/>
        <v>23</v>
      </c>
      <c r="D20" s="20"/>
      <c r="E20" s="18" t="s">
        <v>109</v>
      </c>
      <c r="F20" s="20"/>
      <c r="G20" s="149">
        <f t="shared" si="1"/>
        <v>24</v>
      </c>
      <c r="H20" s="20"/>
      <c r="I20" s="89" t="s">
        <v>84</v>
      </c>
      <c r="J20" s="19"/>
      <c r="K20" s="35">
        <v>0</v>
      </c>
      <c r="L20" s="36"/>
      <c r="M20" s="37">
        <v>0</v>
      </c>
      <c r="N20" s="26"/>
      <c r="O20" s="35">
        <v>0</v>
      </c>
      <c r="P20" s="36"/>
      <c r="Q20" s="37">
        <v>0</v>
      </c>
      <c r="R20" s="19"/>
      <c r="S20" s="35">
        <v>0</v>
      </c>
      <c r="T20" s="36"/>
      <c r="U20" s="37">
        <v>0</v>
      </c>
      <c r="V20" s="26"/>
      <c r="W20" s="35">
        <v>0</v>
      </c>
      <c r="X20" s="36"/>
      <c r="Y20" s="37">
        <v>0</v>
      </c>
      <c r="Z20" s="19"/>
      <c r="AA20" s="35">
        <v>0</v>
      </c>
      <c r="AB20" s="36"/>
      <c r="AC20" s="37">
        <v>0</v>
      </c>
      <c r="AD20" s="26"/>
      <c r="AE20" s="35">
        <v>0</v>
      </c>
      <c r="AF20" s="36"/>
      <c r="AG20" s="37">
        <v>0</v>
      </c>
      <c r="AH20" s="19"/>
      <c r="AI20" s="35">
        <v>0</v>
      </c>
      <c r="AJ20" s="36"/>
      <c r="AK20" s="37">
        <v>0</v>
      </c>
      <c r="AL20" s="131"/>
      <c r="AM20" s="130"/>
      <c r="AN20" s="6"/>
      <c r="AO20" s="6"/>
    </row>
    <row r="21" spans="1:41" ht="14.5" customHeight="1">
      <c r="A21" s="13"/>
      <c r="B21" s="112"/>
      <c r="C21" s="149">
        <f t="shared" si="0"/>
        <v>24</v>
      </c>
      <c r="D21" s="20"/>
      <c r="E21" s="18" t="s">
        <v>109</v>
      </c>
      <c r="F21" s="20"/>
      <c r="G21" s="149">
        <f t="shared" si="1"/>
        <v>1</v>
      </c>
      <c r="H21" s="20"/>
      <c r="I21" s="89" t="s">
        <v>84</v>
      </c>
      <c r="J21" s="19"/>
      <c r="K21" s="35">
        <v>0</v>
      </c>
      <c r="L21" s="36"/>
      <c r="M21" s="37">
        <v>0</v>
      </c>
      <c r="N21" s="26"/>
      <c r="O21" s="35">
        <v>0</v>
      </c>
      <c r="P21" s="36"/>
      <c r="Q21" s="37">
        <v>0</v>
      </c>
      <c r="R21" s="19"/>
      <c r="S21" s="35">
        <v>0</v>
      </c>
      <c r="T21" s="36"/>
      <c r="U21" s="37">
        <v>0</v>
      </c>
      <c r="V21" s="26"/>
      <c r="W21" s="35">
        <v>0</v>
      </c>
      <c r="X21" s="36"/>
      <c r="Y21" s="37">
        <v>0</v>
      </c>
      <c r="Z21" s="19"/>
      <c r="AA21" s="35">
        <v>0</v>
      </c>
      <c r="AB21" s="36"/>
      <c r="AC21" s="37">
        <v>0</v>
      </c>
      <c r="AD21" s="26"/>
      <c r="AE21" s="35">
        <v>0</v>
      </c>
      <c r="AF21" s="36"/>
      <c r="AG21" s="37">
        <v>0</v>
      </c>
      <c r="AH21" s="19"/>
      <c r="AI21" s="35">
        <v>0</v>
      </c>
      <c r="AJ21" s="36"/>
      <c r="AK21" s="37">
        <v>0</v>
      </c>
      <c r="AL21" s="131"/>
      <c r="AM21" s="130"/>
      <c r="AN21" s="6"/>
      <c r="AO21" s="6"/>
    </row>
    <row r="22" spans="1:41" ht="14.5" customHeight="1">
      <c r="A22" s="13"/>
      <c r="B22" s="112"/>
      <c r="C22" s="149">
        <f t="shared" ref="C22:C27" si="2">IF(+G21&gt;24,G21-24,G21)</f>
        <v>1</v>
      </c>
      <c r="D22" s="20"/>
      <c r="E22" s="18" t="s">
        <v>109</v>
      </c>
      <c r="F22" s="20"/>
      <c r="G22" s="149">
        <f t="shared" ref="G22:G27" si="3">IF(C22&gt;23,C22-24+1,+C22+1)</f>
        <v>2</v>
      </c>
      <c r="H22" s="20"/>
      <c r="I22" s="89" t="s">
        <v>84</v>
      </c>
      <c r="J22" s="19"/>
      <c r="K22" s="35">
        <v>0</v>
      </c>
      <c r="L22" s="36"/>
      <c r="M22" s="37">
        <v>0</v>
      </c>
      <c r="N22" s="26"/>
      <c r="O22" s="35">
        <v>0</v>
      </c>
      <c r="P22" s="36"/>
      <c r="Q22" s="37">
        <v>0</v>
      </c>
      <c r="R22" s="19"/>
      <c r="S22" s="35">
        <v>0</v>
      </c>
      <c r="T22" s="36"/>
      <c r="U22" s="37">
        <v>0</v>
      </c>
      <c r="V22" s="26"/>
      <c r="W22" s="35">
        <v>0</v>
      </c>
      <c r="X22" s="36"/>
      <c r="Y22" s="37">
        <v>0</v>
      </c>
      <c r="Z22" s="19"/>
      <c r="AA22" s="35">
        <v>0</v>
      </c>
      <c r="AB22" s="36"/>
      <c r="AC22" s="37">
        <v>0</v>
      </c>
      <c r="AD22" s="26"/>
      <c r="AE22" s="35">
        <v>0</v>
      </c>
      <c r="AF22" s="36"/>
      <c r="AG22" s="37">
        <v>0</v>
      </c>
      <c r="AH22" s="19"/>
      <c r="AI22" s="35">
        <v>0</v>
      </c>
      <c r="AJ22" s="36"/>
      <c r="AK22" s="37">
        <v>0</v>
      </c>
      <c r="AL22" s="131"/>
      <c r="AM22" s="130"/>
      <c r="AN22" s="6"/>
      <c r="AO22" s="6"/>
    </row>
    <row r="23" spans="1:41" ht="14.5" customHeight="1">
      <c r="A23" s="13"/>
      <c r="B23" s="112"/>
      <c r="C23" s="149">
        <f t="shared" si="2"/>
        <v>2</v>
      </c>
      <c r="D23" s="20"/>
      <c r="E23" s="18" t="s">
        <v>109</v>
      </c>
      <c r="F23" s="20"/>
      <c r="G23" s="149">
        <f t="shared" si="3"/>
        <v>3</v>
      </c>
      <c r="H23" s="20"/>
      <c r="I23" s="89" t="s">
        <v>84</v>
      </c>
      <c r="J23" s="19"/>
      <c r="K23" s="35">
        <v>0</v>
      </c>
      <c r="L23" s="36"/>
      <c r="M23" s="37">
        <v>0</v>
      </c>
      <c r="N23" s="26"/>
      <c r="O23" s="35">
        <v>0</v>
      </c>
      <c r="P23" s="36"/>
      <c r="Q23" s="37">
        <v>0</v>
      </c>
      <c r="R23" s="19"/>
      <c r="S23" s="35">
        <v>0</v>
      </c>
      <c r="T23" s="36"/>
      <c r="U23" s="37">
        <v>0</v>
      </c>
      <c r="V23" s="26"/>
      <c r="W23" s="35">
        <v>0</v>
      </c>
      <c r="X23" s="36"/>
      <c r="Y23" s="37">
        <v>0</v>
      </c>
      <c r="Z23" s="19"/>
      <c r="AA23" s="35">
        <v>0</v>
      </c>
      <c r="AB23" s="36"/>
      <c r="AC23" s="37">
        <v>0</v>
      </c>
      <c r="AD23" s="26"/>
      <c r="AE23" s="35">
        <v>0</v>
      </c>
      <c r="AF23" s="36"/>
      <c r="AG23" s="37">
        <v>0</v>
      </c>
      <c r="AH23" s="19"/>
      <c r="AI23" s="35">
        <v>0</v>
      </c>
      <c r="AJ23" s="36"/>
      <c r="AK23" s="37">
        <v>0</v>
      </c>
      <c r="AL23" s="131"/>
      <c r="AM23" s="130"/>
      <c r="AN23" s="6"/>
      <c r="AO23" s="6"/>
    </row>
    <row r="24" spans="1:41" ht="14.5" customHeight="1">
      <c r="A24" s="13"/>
      <c r="B24" s="112"/>
      <c r="C24" s="149">
        <f t="shared" si="2"/>
        <v>3</v>
      </c>
      <c r="D24" s="20"/>
      <c r="E24" s="18" t="s">
        <v>109</v>
      </c>
      <c r="F24" s="20"/>
      <c r="G24" s="149">
        <f t="shared" si="3"/>
        <v>4</v>
      </c>
      <c r="H24" s="20"/>
      <c r="I24" s="89" t="s">
        <v>84</v>
      </c>
      <c r="J24" s="19"/>
      <c r="K24" s="35">
        <v>0</v>
      </c>
      <c r="L24" s="36"/>
      <c r="M24" s="37">
        <v>0</v>
      </c>
      <c r="N24" s="26"/>
      <c r="O24" s="35">
        <v>0</v>
      </c>
      <c r="P24" s="36"/>
      <c r="Q24" s="37">
        <v>0</v>
      </c>
      <c r="R24" s="19"/>
      <c r="S24" s="35">
        <v>0</v>
      </c>
      <c r="T24" s="36"/>
      <c r="U24" s="37">
        <v>0</v>
      </c>
      <c r="V24" s="26"/>
      <c r="W24" s="35">
        <v>0</v>
      </c>
      <c r="X24" s="36"/>
      <c r="Y24" s="37">
        <v>0</v>
      </c>
      <c r="Z24" s="19"/>
      <c r="AA24" s="35">
        <v>0</v>
      </c>
      <c r="AB24" s="36"/>
      <c r="AC24" s="37">
        <v>0</v>
      </c>
      <c r="AD24" s="26"/>
      <c r="AE24" s="35">
        <v>0</v>
      </c>
      <c r="AF24" s="36"/>
      <c r="AG24" s="37">
        <v>0</v>
      </c>
      <c r="AH24" s="19"/>
      <c r="AI24" s="35">
        <v>0</v>
      </c>
      <c r="AJ24" s="36"/>
      <c r="AK24" s="37">
        <v>0</v>
      </c>
      <c r="AL24" s="131"/>
      <c r="AM24" s="130"/>
      <c r="AN24" s="6"/>
      <c r="AO24" s="6"/>
    </row>
    <row r="25" spans="1:41" ht="14.5" customHeight="1">
      <c r="A25" s="13"/>
      <c r="B25" s="112"/>
      <c r="C25" s="149">
        <f t="shared" si="2"/>
        <v>4</v>
      </c>
      <c r="D25" s="20"/>
      <c r="E25" s="18" t="s">
        <v>109</v>
      </c>
      <c r="F25" s="20"/>
      <c r="G25" s="149">
        <f t="shared" si="3"/>
        <v>5</v>
      </c>
      <c r="H25" s="20"/>
      <c r="I25" s="89" t="s">
        <v>84</v>
      </c>
      <c r="J25" s="19"/>
      <c r="K25" s="35">
        <v>0</v>
      </c>
      <c r="L25" s="36"/>
      <c r="M25" s="37">
        <v>0</v>
      </c>
      <c r="N25" s="26"/>
      <c r="O25" s="35">
        <v>0</v>
      </c>
      <c r="P25" s="36"/>
      <c r="Q25" s="37">
        <v>0</v>
      </c>
      <c r="R25" s="19"/>
      <c r="S25" s="35">
        <v>0</v>
      </c>
      <c r="T25" s="36"/>
      <c r="U25" s="37">
        <v>0</v>
      </c>
      <c r="V25" s="26"/>
      <c r="W25" s="35">
        <v>0</v>
      </c>
      <c r="X25" s="36"/>
      <c r="Y25" s="37">
        <v>0</v>
      </c>
      <c r="Z25" s="19"/>
      <c r="AA25" s="35">
        <v>0</v>
      </c>
      <c r="AB25" s="36"/>
      <c r="AC25" s="37">
        <v>0</v>
      </c>
      <c r="AD25" s="26"/>
      <c r="AE25" s="35">
        <v>0</v>
      </c>
      <c r="AF25" s="36"/>
      <c r="AG25" s="37">
        <v>0</v>
      </c>
      <c r="AH25" s="19"/>
      <c r="AI25" s="35">
        <v>0</v>
      </c>
      <c r="AJ25" s="36"/>
      <c r="AK25" s="37">
        <v>0</v>
      </c>
      <c r="AL25" s="131"/>
      <c r="AM25" s="130"/>
      <c r="AN25" s="6"/>
      <c r="AO25" s="6"/>
    </row>
    <row r="26" spans="1:41" ht="14.5" customHeight="1">
      <c r="A26" s="13"/>
      <c r="B26" s="112"/>
      <c r="C26" s="149">
        <f t="shared" si="2"/>
        <v>5</v>
      </c>
      <c r="D26" s="20"/>
      <c r="E26" s="18" t="s">
        <v>109</v>
      </c>
      <c r="F26" s="20"/>
      <c r="G26" s="149">
        <f t="shared" si="3"/>
        <v>6</v>
      </c>
      <c r="H26" s="20"/>
      <c r="I26" s="89" t="s">
        <v>84</v>
      </c>
      <c r="J26" s="19"/>
      <c r="K26" s="35">
        <v>0</v>
      </c>
      <c r="L26" s="36"/>
      <c r="M26" s="37">
        <v>0</v>
      </c>
      <c r="N26" s="26"/>
      <c r="O26" s="35">
        <v>0</v>
      </c>
      <c r="P26" s="36"/>
      <c r="Q26" s="37">
        <v>0</v>
      </c>
      <c r="R26" s="19"/>
      <c r="S26" s="35">
        <v>0</v>
      </c>
      <c r="T26" s="36"/>
      <c r="U26" s="37">
        <v>0</v>
      </c>
      <c r="V26" s="26"/>
      <c r="W26" s="35">
        <v>0</v>
      </c>
      <c r="X26" s="36"/>
      <c r="Y26" s="37">
        <v>0</v>
      </c>
      <c r="Z26" s="19"/>
      <c r="AA26" s="35">
        <v>0</v>
      </c>
      <c r="AB26" s="36"/>
      <c r="AC26" s="37">
        <v>0</v>
      </c>
      <c r="AD26" s="26"/>
      <c r="AE26" s="35">
        <v>0</v>
      </c>
      <c r="AF26" s="36"/>
      <c r="AG26" s="37">
        <v>0</v>
      </c>
      <c r="AH26" s="19"/>
      <c r="AI26" s="35">
        <v>0</v>
      </c>
      <c r="AJ26" s="36"/>
      <c r="AK26" s="37">
        <v>0</v>
      </c>
      <c r="AL26" s="131"/>
      <c r="AM26" s="130"/>
      <c r="AN26" s="6"/>
      <c r="AO26" s="6"/>
    </row>
    <row r="27" spans="1:41" ht="14.5" customHeight="1" thickBot="1">
      <c r="A27" s="13"/>
      <c r="B27" s="24"/>
      <c r="C27" s="149">
        <f t="shared" si="2"/>
        <v>6</v>
      </c>
      <c r="D27" s="20"/>
      <c r="E27" s="18" t="s">
        <v>109</v>
      </c>
      <c r="F27" s="20"/>
      <c r="G27" s="149">
        <f t="shared" si="3"/>
        <v>7</v>
      </c>
      <c r="H27" s="20"/>
      <c r="I27" s="89" t="s">
        <v>84</v>
      </c>
      <c r="J27" s="19"/>
      <c r="K27" s="328">
        <v>0</v>
      </c>
      <c r="L27" s="329"/>
      <c r="M27" s="330">
        <v>0</v>
      </c>
      <c r="N27" s="26"/>
      <c r="O27" s="328">
        <v>0</v>
      </c>
      <c r="P27" s="329"/>
      <c r="Q27" s="330">
        <v>0</v>
      </c>
      <c r="R27" s="19"/>
      <c r="S27" s="328">
        <v>0</v>
      </c>
      <c r="T27" s="329"/>
      <c r="U27" s="330">
        <v>0</v>
      </c>
      <c r="V27" s="26"/>
      <c r="W27" s="328">
        <v>0</v>
      </c>
      <c r="X27" s="329"/>
      <c r="Y27" s="330">
        <v>0</v>
      </c>
      <c r="Z27" s="19"/>
      <c r="AA27" s="328">
        <v>0</v>
      </c>
      <c r="AB27" s="329"/>
      <c r="AC27" s="330">
        <v>0</v>
      </c>
      <c r="AD27" s="26"/>
      <c r="AE27" s="328">
        <v>0</v>
      </c>
      <c r="AF27" s="329"/>
      <c r="AG27" s="330">
        <v>0</v>
      </c>
      <c r="AH27" s="19"/>
      <c r="AI27" s="328">
        <v>0</v>
      </c>
      <c r="AJ27" s="329"/>
      <c r="AK27" s="330">
        <v>0</v>
      </c>
      <c r="AL27" s="131"/>
      <c r="AM27" s="130"/>
      <c r="AN27" s="6"/>
      <c r="AO27" s="6"/>
    </row>
    <row r="28" spans="1:41" ht="10" customHeight="1" thickBot="1">
      <c r="A28" s="13"/>
      <c r="B28" s="55"/>
      <c r="C28" s="141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130"/>
      <c r="AN28" s="6"/>
      <c r="AO28" s="6"/>
    </row>
    <row r="29" spans="1:41" ht="8" customHeight="1" thickTop="1">
      <c r="A29" s="8"/>
      <c r="B29" s="7"/>
      <c r="C29" s="13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30"/>
      <c r="AN29" s="6"/>
      <c r="AO29" s="6"/>
    </row>
    <row r="30" spans="1:41" ht="10" customHeight="1">
      <c r="A30" s="8"/>
      <c r="B30" s="7"/>
      <c r="C30" s="13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30"/>
      <c r="AN30" s="6"/>
      <c r="AO30" s="6"/>
    </row>
    <row r="31" spans="1:41" ht="10" customHeight="1">
      <c r="A31" s="8"/>
      <c r="B31" s="7"/>
      <c r="C31" s="13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30"/>
      <c r="AN31" s="6"/>
      <c r="AO31" s="6"/>
    </row>
    <row r="32" spans="1:41" ht="15.75" customHeight="1">
      <c r="A32" s="7"/>
      <c r="B32" s="7"/>
      <c r="C32" s="13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30"/>
      <c r="AN32" s="6"/>
      <c r="AO32" s="6"/>
    </row>
    <row r="33" spans="1:41" ht="15.75" customHeight="1">
      <c r="A33" s="7"/>
      <c r="B33" s="7"/>
      <c r="C33" s="13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6"/>
      <c r="AN33" s="6"/>
      <c r="AO33" s="6"/>
    </row>
    <row r="34" spans="1:41" ht="15.75" customHeight="1">
      <c r="A34" s="7"/>
      <c r="B34" s="7"/>
      <c r="C34" s="13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/>
      <c r="AN34" s="6"/>
      <c r="AO34" s="6"/>
    </row>
    <row r="35" spans="1:41" ht="15.75" customHeight="1">
      <c r="A35" s="7"/>
      <c r="B35" s="7"/>
      <c r="C35" s="13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6"/>
      <c r="AN35" s="6"/>
      <c r="AO35" s="6"/>
    </row>
    <row r="36" spans="1:41" ht="15.75" customHeight="1">
      <c r="A36" s="7"/>
      <c r="B36" s="7"/>
      <c r="C36" s="13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6"/>
      <c r="AN36" s="6"/>
      <c r="AO36" s="6"/>
    </row>
    <row r="37" spans="1:41" ht="12" customHeight="1">
      <c r="A37" s="7"/>
      <c r="B37" s="7"/>
      <c r="C37" s="13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6"/>
      <c r="AN37" s="6"/>
      <c r="AO37" s="6"/>
    </row>
    <row r="38" spans="1:41" ht="15.75" customHeight="1">
      <c r="A38" s="7"/>
      <c r="B38" s="7"/>
      <c r="C38" s="13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6"/>
      <c r="AN38" s="6"/>
      <c r="AO38" s="6"/>
    </row>
    <row r="39" spans="1:41" ht="12" customHeight="1">
      <c r="A39" s="7"/>
      <c r="B39" s="7"/>
      <c r="C39" s="13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6"/>
      <c r="AN39" s="6"/>
      <c r="AO39" s="6"/>
    </row>
    <row r="40" spans="1:41" ht="15.75" customHeight="1">
      <c r="A40" s="7"/>
      <c r="B40" s="7"/>
      <c r="C40" s="13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6"/>
      <c r="AN40" s="6"/>
      <c r="AO40" s="6"/>
    </row>
    <row r="41" spans="1:41" ht="15.75" customHeight="1">
      <c r="A41" s="59"/>
      <c r="B41" s="59"/>
      <c r="C41" s="14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41" ht="15.75" customHeight="1">
      <c r="A42" s="59"/>
      <c r="B42" s="59"/>
      <c r="C42" s="142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41" ht="15.75" customHeight="1">
      <c r="A43" s="59"/>
      <c r="B43" s="59"/>
      <c r="C43" s="142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41" ht="15.75" customHeight="1">
      <c r="A44" s="59"/>
      <c r="B44" s="59"/>
      <c r="C44" s="142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41" ht="12" customHeight="1">
      <c r="A45" s="59"/>
      <c r="B45" s="59"/>
      <c r="C45" s="142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41" ht="15.75" customHeight="1">
      <c r="A46" s="59"/>
      <c r="B46" s="59"/>
      <c r="C46" s="142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41" ht="15.75" customHeight="1">
      <c r="A47" s="59"/>
      <c r="B47" s="59"/>
      <c r="C47" s="142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41" ht="15.75" customHeight="1">
      <c r="A48" s="59"/>
      <c r="B48" s="59"/>
      <c r="C48" s="142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ht="15.75" customHeight="1">
      <c r="A49" s="59"/>
      <c r="B49" s="59"/>
      <c r="C49" s="142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ht="15.75" customHeight="1">
      <c r="A50" s="59"/>
      <c r="B50" s="59"/>
      <c r="C50" s="142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ht="15.75" customHeight="1">
      <c r="A51" s="59"/>
      <c r="B51" s="59"/>
      <c r="C51" s="142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ht="15.75" customHeight="1">
      <c r="A52" s="59"/>
      <c r="B52" s="59"/>
      <c r="C52" s="142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ht="15.75" customHeight="1">
      <c r="A53" s="59"/>
      <c r="B53" s="59"/>
      <c r="C53" s="142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ht="15.75" customHeight="1">
      <c r="A54" s="59"/>
      <c r="B54" s="59"/>
      <c r="C54" s="142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1:38" ht="15.75" customHeight="1">
      <c r="A55" s="59"/>
      <c r="B55" s="59"/>
      <c r="C55" s="142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ht="15.75" customHeight="1">
      <c r="A56" s="59"/>
      <c r="B56" s="59"/>
      <c r="C56" s="142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1:38" ht="15.75" customHeight="1">
      <c r="A57" s="59"/>
      <c r="B57" s="59"/>
      <c r="C57" s="142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ht="15.75" customHeight="1">
      <c r="A58" s="59"/>
      <c r="B58" s="59"/>
      <c r="C58" s="14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ht="15.75" customHeight="1">
      <c r="A59" s="59"/>
      <c r="B59" s="59"/>
      <c r="C59" s="142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ht="15.75" customHeight="1">
      <c r="A60" s="59"/>
      <c r="B60" s="59"/>
      <c r="C60" s="142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1:38" ht="15.75" customHeight="1">
      <c r="A61" s="59"/>
      <c r="B61" s="59"/>
      <c r="C61" s="142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1:38" ht="15.75" customHeight="1">
      <c r="A62" s="59"/>
      <c r="B62" s="59"/>
      <c r="C62" s="142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</row>
    <row r="63" spans="1:38" ht="15.75" customHeight="1">
      <c r="A63" s="59"/>
      <c r="B63" s="59"/>
      <c r="C63" s="142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</row>
    <row r="64" spans="1:38" ht="15.75" customHeight="1">
      <c r="A64" s="59"/>
      <c r="B64" s="59"/>
      <c r="C64" s="142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1:38" ht="15.75" customHeight="1">
      <c r="A65" s="59"/>
      <c r="B65" s="59"/>
      <c r="C65" s="142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ht="15.75" customHeight="1">
      <c r="A66" s="59"/>
      <c r="B66" s="59"/>
      <c r="C66" s="142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ht="15.75" customHeight="1">
      <c r="A67" s="59"/>
      <c r="B67" s="59"/>
      <c r="C67" s="142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1:38" ht="15.75" customHeight="1">
      <c r="A68" s="59"/>
      <c r="B68" s="59"/>
      <c r="C68" s="142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1:38" ht="15.75" customHeight="1">
      <c r="A69" s="59"/>
      <c r="B69" s="59"/>
      <c r="C69" s="142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  <row r="70" spans="1:38" ht="15.75" customHeight="1">
      <c r="A70" s="59"/>
      <c r="B70" s="59"/>
      <c r="C70" s="142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</row>
    <row r="71" spans="1:38" ht="15.75" customHeight="1">
      <c r="A71" s="59"/>
      <c r="B71" s="59"/>
      <c r="C71" s="142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38" ht="15.75" customHeight="1">
      <c r="A72" s="59"/>
      <c r="B72" s="59"/>
      <c r="C72" s="142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</row>
    <row r="73" spans="1:38" ht="15.75" customHeight="1">
      <c r="A73" s="59"/>
      <c r="B73" s="59"/>
      <c r="C73" s="142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</row>
    <row r="74" spans="1:38" ht="15.75" customHeight="1">
      <c r="A74" s="59"/>
      <c r="B74" s="59"/>
      <c r="C74" s="142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</row>
    <row r="75" spans="1:38" ht="15.75" customHeight="1">
      <c r="A75" s="59"/>
      <c r="B75" s="59"/>
      <c r="C75" s="14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</row>
    <row r="76" spans="1:38" ht="15.75" customHeight="1">
      <c r="A76" s="59"/>
      <c r="B76" s="59"/>
      <c r="C76" s="142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38" ht="15.75" customHeight="1">
      <c r="A77" s="59"/>
      <c r="B77" s="59"/>
      <c r="C77" s="14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38" ht="15.75" customHeight="1">
      <c r="A78" s="59"/>
      <c r="B78" s="59"/>
      <c r="C78" s="142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38" ht="15.75" customHeight="1">
      <c r="A79" s="59"/>
      <c r="B79" s="59"/>
      <c r="C79" s="142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38" ht="15.75" customHeight="1">
      <c r="A80" s="59"/>
      <c r="B80" s="59"/>
      <c r="C80" s="142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1:38" ht="15.75" customHeight="1">
      <c r="A81" s="59"/>
      <c r="B81" s="59"/>
      <c r="C81" s="142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1:38" ht="15.75" customHeight="1">
      <c r="A82" s="59"/>
      <c r="B82" s="59"/>
      <c r="C82" s="142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1:38" ht="15.75" customHeight="1">
      <c r="A83" s="59"/>
      <c r="B83" s="59"/>
      <c r="C83" s="142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1:38" ht="15.75" customHeight="1">
      <c r="A84" s="59"/>
      <c r="B84" s="59"/>
      <c r="C84" s="142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1:38" ht="15.75" customHeight="1">
      <c r="A85" s="59"/>
      <c r="B85" s="59"/>
      <c r="C85" s="142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1:38" ht="15.75" customHeight="1">
      <c r="A86" s="59"/>
      <c r="B86" s="59"/>
      <c r="C86" s="142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</row>
    <row r="87" spans="1:38" ht="15.75" customHeight="1">
      <c r="A87" s="59"/>
      <c r="B87" s="59"/>
      <c r="C87" s="142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</row>
    <row r="88" spans="1:38" ht="15.75" customHeight="1">
      <c r="A88" s="59"/>
      <c r="B88" s="59"/>
      <c r="C88" s="142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</row>
    <row r="89" spans="1:38" ht="15.75" customHeight="1">
      <c r="A89" s="59"/>
      <c r="B89" s="59"/>
      <c r="C89" s="142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</row>
    <row r="90" spans="1:38" ht="15.75" customHeight="1">
      <c r="A90" s="59"/>
      <c r="B90" s="59"/>
      <c r="C90" s="142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</row>
    <row r="91" spans="1:38" ht="15.75" customHeight="1">
      <c r="A91" s="59"/>
      <c r="B91" s="59"/>
      <c r="C91" s="142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38" ht="15.75" customHeight="1">
      <c r="A92" s="59"/>
      <c r="B92" s="59"/>
      <c r="C92" s="14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</row>
    <row r="93" spans="1:38" ht="15.75" customHeight="1">
      <c r="A93" s="59"/>
      <c r="B93" s="59"/>
      <c r="C93" s="142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</row>
    <row r="94" spans="1:38" ht="15.75" customHeight="1">
      <c r="A94" s="59"/>
      <c r="B94" s="59"/>
      <c r="C94" s="142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</row>
    <row r="95" spans="1:38" ht="15.75" customHeight="1">
      <c r="A95" s="59"/>
      <c r="B95" s="59"/>
      <c r="C95" s="142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</row>
    <row r="96" spans="1:38" ht="15.75" customHeight="1">
      <c r="A96" s="59"/>
      <c r="B96" s="59"/>
      <c r="C96" s="142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</row>
    <row r="97" spans="1:38" ht="15.75" customHeight="1">
      <c r="A97" s="59"/>
      <c r="B97" s="59"/>
      <c r="C97" s="142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</row>
    <row r="98" spans="1:38" ht="15.75" customHeight="1">
      <c r="A98" s="59"/>
      <c r="B98" s="59"/>
      <c r="C98" s="142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</row>
    <row r="99" spans="1:38" ht="15.75" customHeight="1">
      <c r="A99" s="59"/>
      <c r="B99" s="59"/>
      <c r="C99" s="142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</row>
    <row r="100" spans="1:38" ht="15.75" customHeight="1">
      <c r="A100" s="59"/>
      <c r="B100" s="59"/>
      <c r="C100" s="142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</row>
    <row r="101" spans="1:38" ht="15.75" customHeight="1">
      <c r="A101" s="59"/>
      <c r="B101" s="59"/>
      <c r="C101" s="142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</row>
    <row r="102" spans="1:38" ht="15.75" customHeight="1">
      <c r="A102" s="59"/>
      <c r="B102" s="59"/>
      <c r="C102" s="142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</row>
    <row r="103" spans="1:38" ht="15.75" customHeight="1">
      <c r="A103" s="59"/>
      <c r="B103" s="59"/>
      <c r="C103" s="142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</row>
    <row r="104" spans="1:38" ht="15.75" customHeight="1">
      <c r="A104" s="59"/>
      <c r="B104" s="59"/>
      <c r="C104" s="14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</row>
    <row r="105" spans="1:38" ht="15.75" customHeight="1">
      <c r="A105" s="59"/>
      <c r="B105" s="59"/>
      <c r="C105" s="142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1:38" ht="15.75" customHeight="1">
      <c r="A106" s="59"/>
      <c r="B106" s="59"/>
      <c r="C106" s="142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</row>
    <row r="107" spans="1:38" ht="15.75" customHeight="1">
      <c r="A107" s="59"/>
      <c r="B107" s="59"/>
      <c r="C107" s="142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</row>
    <row r="108" spans="1:38" ht="15.75" customHeight="1">
      <c r="A108" s="59"/>
      <c r="B108" s="59"/>
      <c r="C108" s="142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1:38" ht="15.75" customHeight="1">
      <c r="A109" s="59"/>
      <c r="B109" s="59"/>
      <c r="C109" s="142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ht="15.75" customHeight="1">
      <c r="A110" s="59"/>
      <c r="B110" s="59"/>
      <c r="C110" s="142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</row>
    <row r="111" spans="1:38" ht="15.75" customHeight="1">
      <c r="A111" s="59"/>
      <c r="B111" s="59"/>
      <c r="C111" s="142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ht="15.75" customHeight="1">
      <c r="A112" s="59"/>
      <c r="B112" s="59"/>
      <c r="C112" s="142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ht="15.75" customHeight="1">
      <c r="A113" s="59"/>
      <c r="B113" s="59"/>
      <c r="C113" s="142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1:38" ht="15.75" customHeight="1">
      <c r="A114" s="59"/>
      <c r="B114" s="59"/>
      <c r="C114" s="142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</row>
    <row r="115" spans="1:38" ht="15.75" customHeight="1">
      <c r="A115" s="59"/>
      <c r="B115" s="59"/>
      <c r="C115" s="142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38" ht="15.75" customHeight="1">
      <c r="A116" s="59"/>
      <c r="B116" s="59"/>
      <c r="C116" s="142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</row>
    <row r="117" spans="1:38" ht="15.75" customHeight="1">
      <c r="A117" s="59"/>
      <c r="B117" s="59"/>
      <c r="C117" s="142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</row>
    <row r="118" spans="1:38" ht="15.75" customHeight="1">
      <c r="A118" s="59"/>
      <c r="B118" s="59"/>
      <c r="C118" s="142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</row>
    <row r="119" spans="1:38" ht="15.75" customHeight="1">
      <c r="A119" s="59"/>
      <c r="B119" s="59"/>
      <c r="C119" s="142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</row>
    <row r="120" spans="1:38" ht="15.75" customHeight="1">
      <c r="A120" s="59"/>
      <c r="B120" s="59"/>
      <c r="C120" s="142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</row>
    <row r="121" spans="1:38" ht="15.75" customHeight="1">
      <c r="A121" s="59"/>
      <c r="B121" s="59"/>
      <c r="C121" s="142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</row>
    <row r="122" spans="1:38" ht="15.75" customHeight="1">
      <c r="A122" s="59"/>
      <c r="B122" s="59"/>
      <c r="C122" s="142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</row>
    <row r="123" spans="1:38" ht="15.75" customHeight="1">
      <c r="A123" s="59"/>
      <c r="B123" s="59"/>
      <c r="C123" s="142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</row>
    <row r="124" spans="1:38" ht="15.75" customHeight="1">
      <c r="A124" s="59"/>
      <c r="B124" s="59"/>
      <c r="C124" s="142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</row>
    <row r="125" spans="1:38" ht="15.75" customHeight="1">
      <c r="A125" s="59"/>
      <c r="B125" s="59"/>
      <c r="C125" s="142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</row>
    <row r="126" spans="1:38" ht="15.75" customHeight="1">
      <c r="A126" s="59"/>
      <c r="B126" s="59"/>
      <c r="C126" s="142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</row>
    <row r="127" spans="1:38" ht="15.75" customHeight="1">
      <c r="A127" s="59"/>
      <c r="B127" s="59"/>
      <c r="C127" s="142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</row>
    <row r="128" spans="1:38" ht="15.75" customHeight="1">
      <c r="A128" s="59"/>
      <c r="B128" s="59"/>
      <c r="C128" s="142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</row>
    <row r="129" spans="1:38" ht="15.75" customHeight="1">
      <c r="A129" s="59"/>
      <c r="B129" s="59"/>
      <c r="C129" s="142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</row>
    <row r="130" spans="1:38" ht="15.75" customHeight="1">
      <c r="A130" s="59"/>
      <c r="B130" s="59"/>
      <c r="C130" s="142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</row>
    <row r="131" spans="1:38" ht="15.75" customHeight="1">
      <c r="A131" s="59"/>
      <c r="B131" s="59"/>
      <c r="C131" s="142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</row>
    <row r="132" spans="1:38" ht="15.75" customHeight="1">
      <c r="A132" s="59"/>
      <c r="B132" s="59"/>
      <c r="C132" s="142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</row>
    <row r="133" spans="1:38" ht="15.75" customHeight="1">
      <c r="A133" s="59"/>
      <c r="B133" s="59"/>
      <c r="C133" s="142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1:38" ht="15.75" customHeight="1">
      <c r="A134" s="59"/>
      <c r="B134" s="59"/>
      <c r="C134" s="142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</row>
    <row r="135" spans="1:38" ht="15.75" customHeight="1">
      <c r="A135" s="59"/>
      <c r="B135" s="59"/>
      <c r="C135" s="142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</row>
    <row r="136" spans="1:38" ht="15.75" customHeight="1">
      <c r="A136" s="59"/>
      <c r="B136" s="59"/>
      <c r="C136" s="142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</row>
    <row r="137" spans="1:38" ht="15.75" customHeight="1">
      <c r="A137" s="59"/>
      <c r="B137" s="59"/>
      <c r="C137" s="142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1:38" ht="15.75" customHeight="1">
      <c r="A138" s="59"/>
      <c r="B138" s="59"/>
      <c r="C138" s="142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</row>
    <row r="139" spans="1:38" ht="15.75" customHeight="1">
      <c r="A139" s="59"/>
      <c r="B139" s="59"/>
      <c r="C139" s="142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</row>
    <row r="140" spans="1:38" ht="15.75" customHeight="1">
      <c r="A140" s="59"/>
      <c r="B140" s="59"/>
      <c r="C140" s="142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</row>
    <row r="141" spans="1:38" ht="15.75" customHeight="1">
      <c r="A141" s="59"/>
      <c r="B141" s="59"/>
      <c r="C141" s="142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</row>
    <row r="142" spans="1:38" ht="15.75" customHeight="1">
      <c r="A142" s="59"/>
      <c r="B142" s="59"/>
      <c r="C142" s="142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</row>
    <row r="143" spans="1:38" ht="15.75" customHeight="1">
      <c r="A143" s="59"/>
      <c r="B143" s="59"/>
      <c r="C143" s="142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</row>
    <row r="144" spans="1:38" ht="15.75" customHeight="1">
      <c r="A144" s="59"/>
      <c r="B144" s="59"/>
      <c r="C144" s="142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</row>
    <row r="145" spans="1:38" ht="15.75" customHeight="1">
      <c r="A145" s="59"/>
      <c r="B145" s="59"/>
      <c r="C145" s="142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</row>
    <row r="146" spans="1:38" ht="15.75" customHeight="1">
      <c r="A146" s="59"/>
      <c r="B146" s="59"/>
      <c r="C146" s="142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</row>
    <row r="147" spans="1:38" ht="15.75" customHeight="1">
      <c r="A147" s="59"/>
      <c r="B147" s="59"/>
      <c r="C147" s="142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</row>
    <row r="148" spans="1:38" ht="15.75" customHeight="1">
      <c r="A148" s="59"/>
      <c r="B148" s="59"/>
      <c r="C148" s="142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</row>
    <row r="149" spans="1:38" ht="15.75" customHeight="1">
      <c r="A149" s="59"/>
      <c r="B149" s="59"/>
      <c r="C149" s="142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</row>
    <row r="150" spans="1:38" ht="15.75" customHeight="1">
      <c r="A150" s="59"/>
      <c r="B150" s="59"/>
      <c r="C150" s="142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</row>
    <row r="151" spans="1:38" ht="15.75" customHeight="1">
      <c r="A151" s="59"/>
      <c r="B151" s="59"/>
      <c r="C151" s="142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</row>
    <row r="152" spans="1:38" ht="15.75" customHeight="1">
      <c r="A152" s="59"/>
      <c r="B152" s="59"/>
      <c r="C152" s="142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</row>
    <row r="153" spans="1:38" ht="15.75" customHeight="1">
      <c r="A153" s="59"/>
      <c r="B153" s="59"/>
      <c r="C153" s="142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1:38" ht="15.75" customHeight="1">
      <c r="A154" s="59"/>
      <c r="B154" s="59"/>
      <c r="C154" s="142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</row>
    <row r="155" spans="1:38" ht="15.75" customHeight="1">
      <c r="A155" s="59"/>
      <c r="B155" s="59"/>
      <c r="C155" s="142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1:38" ht="15.75" customHeight="1">
      <c r="A156" s="59"/>
      <c r="B156" s="59"/>
      <c r="C156" s="142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</row>
    <row r="157" spans="1:38" ht="15.75" customHeight="1">
      <c r="A157" s="59"/>
      <c r="B157" s="59"/>
      <c r="C157" s="142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1:38" ht="15.75" customHeight="1">
      <c r="A158" s="59"/>
      <c r="B158" s="59"/>
      <c r="C158" s="142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</row>
    <row r="159" spans="1:38" ht="15.75" customHeight="1">
      <c r="A159" s="59"/>
      <c r="B159" s="59"/>
      <c r="C159" s="142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1:38" ht="15.75" customHeight="1">
      <c r="A160" s="59"/>
      <c r="B160" s="59"/>
      <c r="C160" s="142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</row>
    <row r="161" spans="1:38" ht="15.75" customHeight="1">
      <c r="A161" s="59"/>
      <c r="B161" s="59"/>
      <c r="C161" s="142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1:38" ht="15.75" customHeight="1">
      <c r="A162" s="59"/>
      <c r="B162" s="59"/>
      <c r="C162" s="142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</row>
    <row r="163" spans="1:38" ht="15.75" customHeight="1">
      <c r="A163" s="59"/>
      <c r="B163" s="59"/>
      <c r="C163" s="142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1:38" ht="15.75" customHeight="1">
      <c r="A164" s="59"/>
      <c r="B164" s="59"/>
      <c r="C164" s="142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</row>
    <row r="165" spans="1:38" ht="15.75" customHeight="1">
      <c r="A165" s="59"/>
      <c r="B165" s="59"/>
      <c r="C165" s="142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1:38" ht="15.75" customHeight="1">
      <c r="A166" s="59"/>
      <c r="B166" s="59"/>
      <c r="C166" s="142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</row>
    <row r="167" spans="1:38" ht="15.75" customHeight="1">
      <c r="A167" s="59"/>
      <c r="B167" s="59"/>
      <c r="C167" s="142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1:38" ht="15.75" customHeight="1">
      <c r="A168" s="59"/>
      <c r="B168" s="59"/>
      <c r="C168" s="142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</row>
    <row r="169" spans="1:38" ht="15.75" customHeight="1">
      <c r="A169" s="59"/>
      <c r="B169" s="59"/>
      <c r="C169" s="142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1:38" ht="15.75" customHeight="1">
      <c r="A170" s="59"/>
      <c r="B170" s="59"/>
      <c r="C170" s="142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</row>
    <row r="171" spans="1:38" ht="15.75" customHeight="1">
      <c r="A171" s="59"/>
      <c r="B171" s="59"/>
      <c r="C171" s="142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1:38" ht="15.75" customHeight="1">
      <c r="A172" s="59"/>
      <c r="B172" s="59"/>
      <c r="C172" s="142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</row>
    <row r="173" spans="1:38" ht="15.75" customHeight="1">
      <c r="A173" s="59"/>
      <c r="B173" s="59"/>
      <c r="C173" s="142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1:38" ht="15.75" customHeight="1">
      <c r="A174" s="59"/>
      <c r="B174" s="59"/>
      <c r="C174" s="142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</row>
    <row r="175" spans="1:38" ht="15.75" customHeight="1">
      <c r="A175" s="59"/>
      <c r="B175" s="59"/>
      <c r="C175" s="142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1:38" ht="15.75" customHeight="1">
      <c r="A176" s="59"/>
      <c r="B176" s="59"/>
      <c r="C176" s="142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</row>
    <row r="177" spans="1:38" ht="15.75" customHeight="1">
      <c r="A177" s="59"/>
      <c r="B177" s="59"/>
      <c r="C177" s="142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1:38" ht="15.75" customHeight="1">
      <c r="A178" s="59"/>
      <c r="B178" s="59"/>
      <c r="C178" s="142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</row>
    <row r="179" spans="1:38" ht="15.75" customHeight="1">
      <c r="A179" s="59"/>
      <c r="B179" s="59"/>
      <c r="C179" s="142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1:38" ht="15.75" customHeight="1">
      <c r="A180" s="59"/>
      <c r="B180" s="59"/>
      <c r="C180" s="142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</row>
    <row r="181" spans="1:38" ht="15.75" customHeight="1">
      <c r="A181" s="59"/>
      <c r="B181" s="59"/>
      <c r="C181" s="142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1:38" ht="15.75" customHeight="1">
      <c r="A182" s="59"/>
      <c r="B182" s="59"/>
      <c r="C182" s="142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</row>
    <row r="183" spans="1:38" ht="15.75" customHeight="1">
      <c r="A183" s="59"/>
      <c r="B183" s="59"/>
      <c r="C183" s="142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1:38" ht="15.75" customHeight="1">
      <c r="A184" s="59"/>
      <c r="B184" s="59"/>
      <c r="C184" s="142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</row>
    <row r="185" spans="1:38" ht="15.75" customHeight="1">
      <c r="A185" s="59"/>
      <c r="B185" s="59"/>
      <c r="C185" s="142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1:38" ht="15.75" customHeight="1">
      <c r="A186" s="59"/>
      <c r="B186" s="59"/>
      <c r="C186" s="142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</row>
    <row r="187" spans="1:38" ht="15.75" customHeight="1">
      <c r="A187" s="59"/>
      <c r="B187" s="59"/>
      <c r="C187" s="142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1:38" ht="15.75" customHeight="1">
      <c r="A188" s="59"/>
      <c r="B188" s="59"/>
      <c r="C188" s="142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</row>
    <row r="189" spans="1:38" ht="15.75" customHeight="1">
      <c r="A189" s="59"/>
      <c r="B189" s="59"/>
      <c r="C189" s="142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1:38" ht="15.75" customHeight="1">
      <c r="A190" s="59"/>
      <c r="B190" s="59"/>
      <c r="C190" s="142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</row>
    <row r="191" spans="1:38" ht="15.75" customHeight="1">
      <c r="A191" s="59"/>
      <c r="B191" s="59"/>
      <c r="C191" s="142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1:38" ht="15.75" customHeight="1">
      <c r="A192" s="59"/>
      <c r="B192" s="59"/>
      <c r="C192" s="142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</row>
    <row r="193" spans="1:38" ht="15.75" customHeight="1">
      <c r="A193" s="59"/>
      <c r="B193" s="59"/>
      <c r="C193" s="142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1:38" ht="15.75" customHeight="1">
      <c r="A194" s="59"/>
      <c r="B194" s="59"/>
      <c r="C194" s="142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</row>
    <row r="195" spans="1:38" ht="15.75" customHeight="1">
      <c r="A195" s="59"/>
      <c r="B195" s="59"/>
      <c r="C195" s="142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1:38" ht="15.75" customHeight="1">
      <c r="A196" s="59"/>
      <c r="B196" s="59"/>
      <c r="C196" s="142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</row>
    <row r="197" spans="1:38" ht="15.75" customHeight="1">
      <c r="A197" s="59"/>
      <c r="B197" s="59"/>
      <c r="C197" s="142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1:38" ht="15.75" customHeight="1">
      <c r="A198" s="59"/>
      <c r="B198" s="59"/>
      <c r="C198" s="142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</row>
    <row r="199" spans="1:38" ht="15.75" customHeight="1">
      <c r="A199" s="59"/>
      <c r="B199" s="59"/>
      <c r="C199" s="142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</row>
    <row r="200" spans="1:38" ht="15.75" customHeight="1">
      <c r="A200" s="59"/>
      <c r="B200" s="59"/>
      <c r="C200" s="142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</row>
    <row r="201" spans="1:38" ht="15.75" customHeight="1">
      <c r="A201" s="59"/>
      <c r="B201" s="59"/>
      <c r="C201" s="142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</row>
    <row r="202" spans="1:38" ht="15.75" customHeight="1">
      <c r="A202" s="59"/>
      <c r="B202" s="59"/>
      <c r="C202" s="142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</row>
    <row r="203" spans="1:38" ht="15.75" customHeight="1">
      <c r="A203" s="59"/>
      <c r="B203" s="59"/>
      <c r="C203" s="142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</row>
    <row r="204" spans="1:38" ht="15.75" customHeight="1">
      <c r="A204" s="59"/>
      <c r="B204" s="59"/>
      <c r="C204" s="142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</row>
    <row r="205" spans="1:38" ht="15.75" customHeight="1">
      <c r="A205" s="59"/>
      <c r="B205" s="59"/>
      <c r="C205" s="142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1:38" ht="15.75" customHeight="1">
      <c r="A206" s="59"/>
      <c r="B206" s="59"/>
      <c r="C206" s="142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</row>
    <row r="207" spans="1:38" ht="15.75" customHeight="1">
      <c r="A207" s="59"/>
      <c r="B207" s="59"/>
      <c r="C207" s="142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1:38" ht="15.75" customHeight="1">
      <c r="A208" s="59"/>
      <c r="B208" s="59"/>
      <c r="C208" s="142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</row>
    <row r="209" spans="1:38" ht="15.75" customHeight="1">
      <c r="A209" s="59"/>
      <c r="B209" s="59"/>
      <c r="C209" s="142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1:38" ht="15.75" customHeight="1">
      <c r="A210" s="59"/>
      <c r="B210" s="59"/>
      <c r="C210" s="142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</row>
    <row r="211" spans="1:38" ht="15.75" customHeight="1">
      <c r="A211" s="59"/>
      <c r="B211" s="59"/>
      <c r="C211" s="142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1:38" ht="15.75" customHeight="1">
      <c r="A212" s="59"/>
      <c r="B212" s="59"/>
      <c r="C212" s="142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</row>
    <row r="213" spans="1:38" ht="15.75" customHeight="1">
      <c r="A213" s="59"/>
      <c r="B213" s="59"/>
      <c r="C213" s="142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1:38" ht="15.75" customHeight="1">
      <c r="A214" s="59"/>
      <c r="B214" s="59"/>
      <c r="C214" s="142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</row>
    <row r="215" spans="1:38" ht="15.75" customHeight="1">
      <c r="A215" s="59"/>
      <c r="B215" s="59"/>
      <c r="C215" s="142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</row>
    <row r="216" spans="1:38" ht="15.75" customHeight="1">
      <c r="A216" s="59"/>
      <c r="B216" s="59"/>
      <c r="C216" s="142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</row>
    <row r="217" spans="1:38" ht="15.75" customHeight="1">
      <c r="A217" s="59"/>
      <c r="B217" s="59"/>
      <c r="C217" s="142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</row>
    <row r="218" spans="1:38" ht="15.75" customHeight="1">
      <c r="A218" s="59"/>
      <c r="B218" s="59"/>
      <c r="C218" s="142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</row>
    <row r="219" spans="1:38" ht="15.75" customHeight="1">
      <c r="A219" s="59"/>
      <c r="B219" s="59"/>
      <c r="C219" s="142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1:38" ht="15.75" customHeight="1">
      <c r="A220" s="59"/>
      <c r="B220" s="59"/>
      <c r="C220" s="142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</row>
    <row r="221" spans="1:38" ht="15.75" customHeight="1">
      <c r="A221" s="59"/>
      <c r="B221" s="59"/>
      <c r="C221" s="142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38" ht="15.75" customHeight="1">
      <c r="A222" s="59"/>
      <c r="B222" s="59"/>
      <c r="C222" s="142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</row>
    <row r="223" spans="1:38" ht="15.75" customHeight="1">
      <c r="A223" s="59"/>
      <c r="B223" s="59"/>
      <c r="C223" s="142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</row>
    <row r="224" spans="1:38" ht="15.75" customHeight="1">
      <c r="A224" s="59"/>
      <c r="B224" s="59"/>
      <c r="C224" s="142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</row>
    <row r="225" spans="1:38" ht="15.75" customHeight="1">
      <c r="A225" s="59"/>
      <c r="B225" s="59"/>
      <c r="C225" s="142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</row>
    <row r="226" spans="1:38" ht="15.75" customHeight="1">
      <c r="A226" s="59"/>
      <c r="B226" s="59"/>
      <c r="C226" s="142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</row>
    <row r="227" spans="1:38" ht="15.75" customHeight="1">
      <c r="A227" s="59"/>
      <c r="B227" s="59"/>
      <c r="C227" s="142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</row>
    <row r="228" spans="1:38" ht="15.75" customHeight="1">
      <c r="A228" s="59"/>
      <c r="B228" s="59"/>
      <c r="C228" s="142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</row>
    <row r="229" spans="1:38" ht="15.75" customHeight="1">
      <c r="A229" s="59"/>
      <c r="B229" s="59"/>
      <c r="C229" s="142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</row>
    <row r="230" spans="1:38" ht="15.75" customHeight="1">
      <c r="A230" s="59"/>
      <c r="B230" s="59"/>
      <c r="C230" s="142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</row>
    <row r="231" spans="1:38" ht="15.75" customHeight="1">
      <c r="A231" s="59"/>
      <c r="B231" s="59"/>
      <c r="C231" s="142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</row>
    <row r="232" spans="1:38" ht="15.75" customHeight="1">
      <c r="A232" s="59"/>
      <c r="B232" s="59"/>
      <c r="C232" s="142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</row>
    <row r="233" spans="1:38" ht="15.75" customHeight="1">
      <c r="A233" s="59"/>
      <c r="B233" s="59"/>
      <c r="C233" s="142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</row>
    <row r="234" spans="1:38" ht="15.75" customHeight="1">
      <c r="A234" s="59"/>
      <c r="B234" s="59"/>
      <c r="C234" s="142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</row>
    <row r="235" spans="1:38" ht="15.75" customHeight="1">
      <c r="A235" s="59"/>
      <c r="B235" s="59"/>
      <c r="C235" s="142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</row>
    <row r="236" spans="1:38" ht="15.75" customHeight="1">
      <c r="A236" s="59"/>
      <c r="B236" s="59"/>
      <c r="C236" s="142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</row>
    <row r="237" spans="1:38" ht="15.75" customHeight="1">
      <c r="A237" s="59"/>
      <c r="B237" s="59"/>
      <c r="C237" s="142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</row>
    <row r="238" spans="1:38" ht="15.75" customHeight="1">
      <c r="A238" s="59"/>
      <c r="B238" s="59"/>
      <c r="C238" s="142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</row>
    <row r="239" spans="1:38" ht="15.75" customHeight="1">
      <c r="A239" s="59"/>
      <c r="B239" s="59"/>
      <c r="C239" s="142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</row>
    <row r="240" spans="1:38" ht="15.75" customHeight="1">
      <c r="A240" s="59"/>
      <c r="B240" s="59"/>
      <c r="C240" s="142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</row>
    <row r="241" spans="1:38" ht="15.75" customHeight="1">
      <c r="A241" s="59"/>
      <c r="B241" s="59"/>
      <c r="C241" s="142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</row>
    <row r="242" spans="1:38" ht="15.75" customHeight="1">
      <c r="A242" s="59"/>
      <c r="B242" s="59"/>
      <c r="C242" s="142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</row>
    <row r="243" spans="1:38" ht="15.75" customHeight="1">
      <c r="A243" s="59"/>
      <c r="B243" s="59"/>
      <c r="C243" s="142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</row>
    <row r="244" spans="1:38" ht="15.75" customHeight="1">
      <c r="A244" s="59"/>
      <c r="B244" s="59"/>
      <c r="C244" s="142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</row>
    <row r="245" spans="1:38" ht="15.75" customHeight="1">
      <c r="A245" s="59"/>
      <c r="B245" s="59"/>
      <c r="C245" s="142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</row>
    <row r="246" spans="1:38" ht="15.75" customHeight="1">
      <c r="A246" s="59"/>
      <c r="B246" s="59"/>
      <c r="C246" s="142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</row>
    <row r="247" spans="1:38" ht="15.75" customHeight="1">
      <c r="A247" s="59"/>
      <c r="B247" s="59"/>
      <c r="C247" s="142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</row>
    <row r="248" spans="1:38" ht="15.75" customHeight="1">
      <c r="A248" s="59"/>
      <c r="B248" s="59"/>
      <c r="C248" s="142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</row>
    <row r="249" spans="1:38" ht="15.75" customHeight="1">
      <c r="A249" s="59"/>
      <c r="B249" s="59"/>
      <c r="C249" s="142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</row>
    <row r="250" spans="1:38" ht="15.75" customHeight="1">
      <c r="A250" s="59"/>
      <c r="B250" s="59"/>
      <c r="C250" s="142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</row>
    <row r="251" spans="1:38" ht="15.75" customHeight="1">
      <c r="A251" s="59"/>
      <c r="B251" s="59"/>
      <c r="C251" s="142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</row>
    <row r="252" spans="1:38" ht="15.75" customHeight="1">
      <c r="A252" s="59"/>
      <c r="B252" s="59"/>
      <c r="C252" s="142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</row>
    <row r="253" spans="1:38" ht="15.75" customHeight="1">
      <c r="A253" s="59"/>
      <c r="B253" s="59"/>
      <c r="C253" s="142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</row>
    <row r="254" spans="1:38" ht="15.75" customHeight="1">
      <c r="A254" s="59"/>
      <c r="B254" s="59"/>
      <c r="C254" s="142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</row>
    <row r="255" spans="1:38" ht="15.75" customHeight="1">
      <c r="A255" s="59"/>
      <c r="B255" s="59"/>
      <c r="C255" s="142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</row>
    <row r="256" spans="1:38" ht="15.75" customHeight="1">
      <c r="A256" s="59"/>
      <c r="B256" s="59"/>
      <c r="C256" s="142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</row>
    <row r="257" spans="1:38" ht="15.75" customHeight="1">
      <c r="A257" s="59"/>
      <c r="B257" s="59"/>
      <c r="C257" s="142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</row>
    <row r="258" spans="1:38" ht="15.75" customHeight="1">
      <c r="A258" s="59"/>
      <c r="B258" s="59"/>
      <c r="C258" s="142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</row>
    <row r="259" spans="1:38" ht="15.75" customHeight="1">
      <c r="A259" s="59"/>
      <c r="B259" s="59"/>
      <c r="C259" s="142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</row>
    <row r="260" spans="1:38" ht="15.75" customHeight="1">
      <c r="A260" s="59"/>
      <c r="B260" s="59"/>
      <c r="C260" s="142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</row>
    <row r="261" spans="1:38" ht="15.75" customHeight="1">
      <c r="A261" s="70"/>
      <c r="B261" s="70"/>
      <c r="C261" s="143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59"/>
      <c r="AI261" s="59"/>
      <c r="AJ261" s="59"/>
      <c r="AK261" s="59"/>
      <c r="AL261" s="59"/>
    </row>
    <row r="262" spans="1:38">
      <c r="A262" s="70"/>
      <c r="B262" s="70"/>
      <c r="C262" s="143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59"/>
      <c r="AI262" s="59"/>
      <c r="AJ262" s="59"/>
      <c r="AK262" s="59"/>
      <c r="AL262" s="59"/>
    </row>
    <row r="263" spans="1:38">
      <c r="A263" s="70"/>
      <c r="B263" s="70"/>
      <c r="C263" s="143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59"/>
      <c r="AI263" s="59"/>
      <c r="AJ263" s="59"/>
      <c r="AK263" s="59"/>
      <c r="AL263" s="59"/>
    </row>
    <row r="264" spans="1:38">
      <c r="A264" s="70"/>
      <c r="B264" s="70"/>
      <c r="C264" s="143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59"/>
      <c r="AI264" s="59"/>
      <c r="AJ264" s="59"/>
      <c r="AK264" s="59"/>
      <c r="AL264" s="59"/>
    </row>
    <row r="265" spans="1:38">
      <c r="A265" s="70"/>
      <c r="B265" s="70"/>
      <c r="C265" s="143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59"/>
      <c r="AI265" s="59"/>
      <c r="AJ265" s="59"/>
      <c r="AK265" s="59"/>
      <c r="AL265" s="59"/>
    </row>
    <row r="266" spans="1:38">
      <c r="A266" s="70"/>
      <c r="B266" s="70"/>
      <c r="C266" s="143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59"/>
      <c r="AI266" s="59"/>
      <c r="AJ266" s="59"/>
      <c r="AK266" s="59"/>
      <c r="AL266" s="59"/>
    </row>
    <row r="267" spans="1:38">
      <c r="A267" s="70"/>
      <c r="B267" s="70"/>
      <c r="C267" s="143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59"/>
      <c r="AI267" s="59"/>
      <c r="AJ267" s="59"/>
      <c r="AK267" s="59"/>
      <c r="AL267" s="59"/>
    </row>
    <row r="268" spans="1:38">
      <c r="A268" s="70"/>
      <c r="B268" s="70"/>
      <c r="C268" s="143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59"/>
      <c r="AI268" s="59"/>
      <c r="AJ268" s="59"/>
      <c r="AK268" s="59"/>
      <c r="AL268" s="59"/>
    </row>
    <row r="269" spans="1:38">
      <c r="A269" s="70"/>
      <c r="B269" s="70"/>
      <c r="C269" s="143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59"/>
      <c r="AI269" s="59"/>
      <c r="AJ269" s="59"/>
      <c r="AK269" s="59"/>
      <c r="AL269" s="59"/>
    </row>
    <row r="270" spans="1:38">
      <c r="A270" s="70"/>
      <c r="B270" s="70"/>
      <c r="C270" s="143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59"/>
      <c r="AI270" s="59"/>
      <c r="AJ270" s="59"/>
      <c r="AK270" s="59"/>
      <c r="AL270" s="59"/>
    </row>
    <row r="271" spans="1:38">
      <c r="A271" s="70"/>
      <c r="B271" s="70"/>
      <c r="C271" s="143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59"/>
      <c r="AI271" s="59"/>
      <c r="AJ271" s="59"/>
      <c r="AK271" s="59"/>
      <c r="AL271" s="59"/>
    </row>
    <row r="272" spans="1:38">
      <c r="A272" s="70"/>
      <c r="B272" s="70"/>
      <c r="C272" s="143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59"/>
      <c r="AI272" s="59"/>
      <c r="AJ272" s="59"/>
      <c r="AK272" s="59"/>
      <c r="AL272" s="59"/>
    </row>
    <row r="273" spans="1:38">
      <c r="A273" s="70"/>
      <c r="B273" s="70"/>
      <c r="C273" s="143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59"/>
      <c r="AI273" s="59"/>
      <c r="AJ273" s="59"/>
      <c r="AK273" s="59"/>
      <c r="AL273" s="59"/>
    </row>
    <row r="274" spans="1:38">
      <c r="A274" s="70"/>
      <c r="B274" s="70"/>
      <c r="C274" s="143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59"/>
      <c r="AI274" s="59"/>
      <c r="AJ274" s="59"/>
      <c r="AK274" s="59"/>
      <c r="AL274" s="59"/>
    </row>
    <row r="275" spans="1:38">
      <c r="A275" s="70"/>
      <c r="B275" s="70"/>
      <c r="C275" s="143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59"/>
      <c r="AI275" s="59"/>
      <c r="AJ275" s="59"/>
      <c r="AK275" s="59"/>
      <c r="AL275" s="59"/>
    </row>
    <row r="276" spans="1:38">
      <c r="A276" s="70"/>
      <c r="B276" s="70"/>
      <c r="C276" s="143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59"/>
      <c r="AI276" s="59"/>
      <c r="AJ276" s="59"/>
      <c r="AK276" s="59"/>
      <c r="AL276" s="59"/>
    </row>
    <row r="277" spans="1:38">
      <c r="A277" s="70"/>
      <c r="B277" s="70"/>
      <c r="C277" s="143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59"/>
      <c r="AI277" s="59"/>
      <c r="AJ277" s="59"/>
      <c r="AK277" s="59"/>
      <c r="AL277" s="59"/>
    </row>
    <row r="278" spans="1:38">
      <c r="A278" s="70"/>
      <c r="B278" s="70"/>
      <c r="C278" s="143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59"/>
      <c r="AI278" s="59"/>
      <c r="AJ278" s="59"/>
      <c r="AK278" s="59"/>
      <c r="AL278" s="59"/>
    </row>
    <row r="279" spans="1:38">
      <c r="A279" s="70"/>
      <c r="B279" s="70"/>
      <c r="C279" s="143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59"/>
      <c r="AI279" s="59"/>
      <c r="AJ279" s="59"/>
      <c r="AK279" s="59"/>
      <c r="AL279" s="59"/>
    </row>
    <row r="280" spans="1:38">
      <c r="A280" s="70"/>
      <c r="B280" s="70"/>
      <c r="C280" s="143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59"/>
      <c r="AI280" s="59"/>
      <c r="AJ280" s="59"/>
      <c r="AK280" s="59"/>
      <c r="AL280" s="59"/>
    </row>
    <row r="281" spans="1:38">
      <c r="A281" s="70"/>
      <c r="B281" s="70"/>
      <c r="C281" s="143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59"/>
      <c r="AI281" s="59"/>
      <c r="AJ281" s="59"/>
      <c r="AK281" s="59"/>
      <c r="AL281" s="59"/>
    </row>
    <row r="282" spans="1:38">
      <c r="A282" s="70"/>
      <c r="B282" s="70"/>
      <c r="C282" s="143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59"/>
      <c r="AI282" s="59"/>
      <c r="AJ282" s="59"/>
      <c r="AK282" s="59"/>
      <c r="AL282" s="59"/>
    </row>
    <row r="283" spans="1:38">
      <c r="A283" s="70"/>
      <c r="B283" s="70"/>
      <c r="C283" s="143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59"/>
      <c r="AI283" s="59"/>
      <c r="AJ283" s="59"/>
      <c r="AK283" s="59"/>
      <c r="AL283" s="59"/>
    </row>
    <row r="284" spans="1:38">
      <c r="A284" s="70"/>
      <c r="B284" s="70"/>
      <c r="C284" s="143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59"/>
      <c r="AI284" s="59"/>
      <c r="AJ284" s="59"/>
      <c r="AK284" s="59"/>
      <c r="AL284" s="59"/>
    </row>
    <row r="285" spans="1:38">
      <c r="A285" s="70"/>
      <c r="B285" s="70"/>
      <c r="C285" s="143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59"/>
      <c r="AI285" s="59"/>
      <c r="AJ285" s="59"/>
      <c r="AK285" s="59"/>
      <c r="AL285" s="59"/>
    </row>
    <row r="286" spans="1:38">
      <c r="A286" s="70"/>
      <c r="B286" s="70"/>
      <c r="C286" s="143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59"/>
      <c r="AI286" s="59"/>
      <c r="AJ286" s="59"/>
      <c r="AK286" s="59"/>
      <c r="AL286" s="59"/>
    </row>
    <row r="287" spans="1:38">
      <c r="A287" s="59"/>
      <c r="B287" s="59"/>
      <c r="C287" s="142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</row>
    <row r="288" spans="1:38">
      <c r="A288" s="63"/>
      <c r="B288" s="63"/>
      <c r="C288" s="144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</row>
    <row r="289" spans="1:38">
      <c r="A289" s="63"/>
      <c r="B289" s="63"/>
      <c r="C289" s="144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</row>
    <row r="290" spans="1:38">
      <c r="A290" s="63"/>
      <c r="B290" s="63"/>
      <c r="C290" s="144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</row>
    <row r="291" spans="1:38">
      <c r="A291" s="63"/>
      <c r="B291" s="63"/>
      <c r="C291" s="144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</row>
    <row r="292" spans="1:38">
      <c r="A292" s="63"/>
      <c r="B292" s="63"/>
      <c r="C292" s="144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</row>
    <row r="293" spans="1:38">
      <c r="A293" s="63"/>
      <c r="B293" s="63"/>
      <c r="C293" s="144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</row>
    <row r="294" spans="1:38">
      <c r="A294" s="63"/>
      <c r="B294" s="63"/>
      <c r="C294" s="144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</row>
    <row r="295" spans="1:38">
      <c r="A295" s="63"/>
      <c r="B295" s="63"/>
      <c r="C295" s="144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</row>
    <row r="296" spans="1:38">
      <c r="A296" s="63"/>
      <c r="B296" s="63"/>
      <c r="C296" s="144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</row>
    <row r="297" spans="1:38">
      <c r="A297" s="63"/>
      <c r="B297" s="63"/>
      <c r="C297" s="144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</row>
    <row r="298" spans="1:38">
      <c r="A298" s="63"/>
      <c r="B298" s="63"/>
      <c r="C298" s="144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</row>
    <row r="299" spans="1:38">
      <c r="A299" s="63"/>
      <c r="B299" s="63"/>
      <c r="C299" s="144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</row>
    <row r="300" spans="1:38">
      <c r="A300" s="63"/>
      <c r="B300" s="63"/>
      <c r="C300" s="144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</row>
    <row r="301" spans="1:38">
      <c r="A301" s="63"/>
      <c r="B301" s="63"/>
      <c r="C301" s="144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</row>
    <row r="302" spans="1:38">
      <c r="A302" s="63"/>
      <c r="B302" s="63"/>
      <c r="C302" s="144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</row>
    <row r="303" spans="1:38">
      <c r="A303" s="63"/>
      <c r="B303" s="63"/>
      <c r="C303" s="144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</row>
    <row r="304" spans="1:38">
      <c r="A304" s="63"/>
      <c r="B304" s="63"/>
      <c r="C304" s="144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</row>
    <row r="305" spans="1:38">
      <c r="A305" s="63"/>
      <c r="B305" s="63"/>
      <c r="C305" s="144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</row>
    <row r="306" spans="1:38">
      <c r="A306" s="63"/>
      <c r="B306" s="63"/>
      <c r="C306" s="144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</row>
    <row r="307" spans="1:38">
      <c r="A307" s="63"/>
      <c r="B307" s="63"/>
      <c r="C307" s="144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</row>
    <row r="308" spans="1:38">
      <c r="A308" s="63"/>
      <c r="B308" s="63"/>
      <c r="C308" s="144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</row>
    <row r="309" spans="1:38">
      <c r="A309" s="63"/>
      <c r="B309" s="63"/>
      <c r="C309" s="144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</row>
    <row r="310" spans="1:38">
      <c r="A310" s="63"/>
      <c r="B310" s="63"/>
      <c r="C310" s="144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</row>
    <row r="311" spans="1:38">
      <c r="A311" s="63"/>
      <c r="B311" s="63"/>
      <c r="C311" s="144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</row>
    <row r="312" spans="1:38">
      <c r="A312" s="63"/>
      <c r="B312" s="63"/>
      <c r="C312" s="144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</row>
    <row r="313" spans="1:38">
      <c r="A313" s="63"/>
      <c r="B313" s="63"/>
      <c r="C313" s="144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</row>
    <row r="314" spans="1:38">
      <c r="A314" s="63"/>
      <c r="B314" s="63"/>
      <c r="C314" s="144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</row>
    <row r="315" spans="1:38">
      <c r="A315" s="63"/>
      <c r="B315" s="63"/>
      <c r="C315" s="144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</row>
    <row r="316" spans="1:38">
      <c r="A316" s="63"/>
      <c r="B316" s="63"/>
      <c r="C316" s="144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</row>
    <row r="317" spans="1:38">
      <c r="A317" s="63"/>
      <c r="B317" s="63"/>
      <c r="C317" s="144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</row>
    <row r="318" spans="1:38">
      <c r="A318" s="63"/>
      <c r="B318" s="63"/>
      <c r="C318" s="144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</row>
    <row r="319" spans="1:38">
      <c r="A319" s="63"/>
      <c r="B319" s="63"/>
      <c r="C319" s="144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</row>
    <row r="320" spans="1:38">
      <c r="A320" s="63"/>
      <c r="B320" s="63"/>
      <c r="C320" s="144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</row>
    <row r="321" spans="1:38">
      <c r="A321" s="63"/>
      <c r="B321" s="63"/>
      <c r="C321" s="144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</row>
    <row r="322" spans="1:38">
      <c r="A322" s="63"/>
      <c r="B322" s="63"/>
      <c r="C322" s="144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</row>
    <row r="323" spans="1:38">
      <c r="A323" s="63"/>
      <c r="B323" s="63"/>
      <c r="C323" s="144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</row>
    <row r="324" spans="1:38">
      <c r="A324" s="63"/>
      <c r="B324" s="63"/>
      <c r="C324" s="144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</row>
    <row r="325" spans="1:38">
      <c r="A325" s="63"/>
      <c r="B325" s="63"/>
      <c r="C325" s="144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</row>
    <row r="326" spans="1:38">
      <c r="A326" s="63"/>
      <c r="B326" s="63"/>
      <c r="C326" s="144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</row>
    <row r="327" spans="1:38">
      <c r="A327" s="63"/>
      <c r="B327" s="63"/>
      <c r="C327" s="144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</row>
    <row r="328" spans="1:38">
      <c r="A328" s="63"/>
      <c r="B328" s="63"/>
      <c r="C328" s="144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</row>
    <row r="329" spans="1:38">
      <c r="A329" s="63"/>
      <c r="B329" s="63"/>
      <c r="C329" s="144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</row>
    <row r="330" spans="1:38">
      <c r="A330" s="63"/>
      <c r="B330" s="63"/>
      <c r="C330" s="144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</row>
    <row r="331" spans="1:38">
      <c r="A331" s="63"/>
      <c r="B331" s="63"/>
      <c r="C331" s="144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</row>
    <row r="332" spans="1:38">
      <c r="A332" s="63"/>
      <c r="B332" s="63"/>
      <c r="C332" s="144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</row>
    <row r="333" spans="1:38">
      <c r="A333" s="63"/>
      <c r="B333" s="63"/>
      <c r="C333" s="144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</row>
    <row r="334" spans="1:38">
      <c r="A334" s="63"/>
      <c r="B334" s="63"/>
      <c r="C334" s="144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</row>
    <row r="335" spans="1:38">
      <c r="A335" s="63"/>
      <c r="B335" s="63"/>
      <c r="C335" s="144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</row>
    <row r="336" spans="1:38">
      <c r="A336" s="63"/>
      <c r="B336" s="63"/>
      <c r="C336" s="144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</row>
    <row r="337" spans="1:38">
      <c r="A337" s="63"/>
      <c r="B337" s="63"/>
      <c r="C337" s="144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</row>
    <row r="338" spans="1:38">
      <c r="A338" s="63"/>
      <c r="B338" s="63"/>
      <c r="C338" s="144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</row>
    <row r="339" spans="1:38">
      <c r="A339" s="63"/>
      <c r="B339" s="63"/>
      <c r="C339" s="144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</row>
    <row r="340" spans="1:38">
      <c r="A340" s="63"/>
      <c r="B340" s="63"/>
      <c r="C340" s="144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</row>
    <row r="341" spans="1:38">
      <c r="A341" s="63"/>
      <c r="B341" s="63"/>
      <c r="C341" s="144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</row>
    <row r="342" spans="1:38">
      <c r="A342" s="63"/>
      <c r="B342" s="63"/>
      <c r="C342" s="144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</row>
    <row r="343" spans="1:38">
      <c r="A343" s="63"/>
      <c r="B343" s="63"/>
      <c r="C343" s="144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</row>
    <row r="344" spans="1:38">
      <c r="A344" s="63"/>
      <c r="B344" s="63"/>
      <c r="C344" s="144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</row>
    <row r="345" spans="1:38">
      <c r="A345" s="63"/>
      <c r="B345" s="63"/>
      <c r="C345" s="144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</row>
    <row r="346" spans="1:38">
      <c r="A346" s="63"/>
      <c r="B346" s="63"/>
      <c r="C346" s="144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</row>
    <row r="347" spans="1:38">
      <c r="A347" s="63"/>
      <c r="B347" s="63"/>
      <c r="C347" s="144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</row>
    <row r="348" spans="1:38">
      <c r="A348" s="63"/>
      <c r="B348" s="63"/>
      <c r="C348" s="144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</row>
    <row r="349" spans="1:38">
      <c r="A349" s="63"/>
      <c r="B349" s="63"/>
      <c r="C349" s="144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</row>
    <row r="350" spans="1:38">
      <c r="A350" s="63"/>
      <c r="B350" s="63"/>
      <c r="C350" s="144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</row>
    <row r="351" spans="1:38">
      <c r="A351" s="63"/>
      <c r="B351" s="63"/>
      <c r="C351" s="144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</row>
    <row r="352" spans="1:38">
      <c r="A352" s="63"/>
      <c r="B352" s="63"/>
      <c r="C352" s="144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</row>
    <row r="353" spans="1:38">
      <c r="A353" s="63"/>
      <c r="B353" s="63"/>
      <c r="C353" s="144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</row>
    <row r="354" spans="1:38">
      <c r="A354" s="63"/>
      <c r="B354" s="63"/>
      <c r="C354" s="144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</row>
    <row r="355" spans="1:38">
      <c r="A355" s="63"/>
      <c r="B355" s="63"/>
      <c r="C355" s="144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</row>
    <row r="356" spans="1:38">
      <c r="A356" s="63"/>
      <c r="B356" s="63"/>
      <c r="C356" s="144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</row>
    <row r="357" spans="1:38">
      <c r="A357" s="63"/>
      <c r="B357" s="63"/>
      <c r="C357" s="144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</row>
    <row r="358" spans="1:38">
      <c r="A358" s="63"/>
      <c r="B358" s="63"/>
      <c r="C358" s="144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</row>
    <row r="359" spans="1:38">
      <c r="A359" s="63"/>
      <c r="B359" s="63"/>
      <c r="C359" s="144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</row>
    <row r="360" spans="1:38">
      <c r="A360" s="63"/>
      <c r="B360" s="63"/>
      <c r="C360" s="144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</row>
    <row r="361" spans="1:38">
      <c r="A361" s="63"/>
      <c r="B361" s="63"/>
      <c r="C361" s="144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</row>
    <row r="362" spans="1:38">
      <c r="A362" s="63"/>
      <c r="B362" s="63"/>
      <c r="C362" s="144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</row>
    <row r="363" spans="1:38">
      <c r="A363" s="63"/>
      <c r="B363" s="63"/>
      <c r="C363" s="144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</row>
    <row r="364" spans="1:38">
      <c r="A364" s="63"/>
      <c r="B364" s="63"/>
      <c r="C364" s="144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</row>
    <row r="365" spans="1:38">
      <c r="A365" s="63"/>
      <c r="B365" s="63"/>
      <c r="C365" s="144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</row>
    <row r="366" spans="1:38">
      <c r="A366" s="63"/>
      <c r="B366" s="63"/>
      <c r="C366" s="144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</row>
    <row r="367" spans="1:38">
      <c r="A367" s="63"/>
      <c r="B367" s="63"/>
      <c r="C367" s="144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</row>
    <row r="368" spans="1:38">
      <c r="A368" s="63"/>
      <c r="B368" s="63"/>
      <c r="C368" s="144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</row>
    <row r="369" spans="1:38">
      <c r="A369" s="63"/>
      <c r="B369" s="63"/>
      <c r="C369" s="144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</row>
    <row r="370" spans="1:38">
      <c r="A370" s="63"/>
      <c r="B370" s="63"/>
      <c r="C370" s="144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</row>
    <row r="371" spans="1:38">
      <c r="A371" s="63"/>
      <c r="B371" s="63"/>
      <c r="C371" s="144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</row>
    <row r="372" spans="1:38">
      <c r="A372" s="63"/>
      <c r="B372" s="63"/>
      <c r="C372" s="144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</row>
    <row r="373" spans="1:38">
      <c r="A373" s="63"/>
      <c r="B373" s="63"/>
      <c r="C373" s="144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</row>
    <row r="374" spans="1:38">
      <c r="A374" s="63"/>
      <c r="B374" s="63"/>
      <c r="C374" s="144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</row>
    <row r="375" spans="1:38">
      <c r="A375" s="63"/>
      <c r="B375" s="63"/>
      <c r="C375" s="144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</row>
    <row r="376" spans="1:38">
      <c r="A376" s="63"/>
      <c r="B376" s="63"/>
      <c r="C376" s="144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</row>
    <row r="377" spans="1:38">
      <c r="A377" s="63"/>
      <c r="B377" s="63"/>
      <c r="C377" s="144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</row>
    <row r="378" spans="1:38">
      <c r="A378" s="63"/>
      <c r="B378" s="63"/>
      <c r="C378" s="144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</row>
    <row r="379" spans="1:38">
      <c r="A379" s="63"/>
      <c r="B379" s="63"/>
      <c r="C379" s="144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</row>
    <row r="380" spans="1:38">
      <c r="A380" s="63"/>
      <c r="B380" s="63"/>
      <c r="C380" s="144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</row>
    <row r="381" spans="1:38">
      <c r="A381" s="63"/>
      <c r="B381" s="63"/>
      <c r="C381" s="144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</row>
    <row r="382" spans="1:38">
      <c r="A382" s="63"/>
      <c r="B382" s="63"/>
      <c r="C382" s="144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</row>
    <row r="383" spans="1:38">
      <c r="A383" s="63"/>
      <c r="B383" s="63"/>
      <c r="C383" s="144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</row>
    <row r="384" spans="1:38">
      <c r="A384" s="63"/>
      <c r="B384" s="63"/>
      <c r="C384" s="144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</row>
    <row r="385" spans="1:38">
      <c r="A385" s="63"/>
      <c r="B385" s="63"/>
      <c r="C385" s="144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</row>
    <row r="386" spans="1:38">
      <c r="A386" s="63"/>
      <c r="B386" s="63"/>
      <c r="C386" s="144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</row>
    <row r="387" spans="1:38">
      <c r="A387" s="63"/>
      <c r="B387" s="63"/>
      <c r="C387" s="144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</row>
    <row r="388" spans="1:38">
      <c r="A388" s="63"/>
      <c r="B388" s="63"/>
      <c r="C388" s="144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</row>
    <row r="389" spans="1:38">
      <c r="A389" s="63"/>
      <c r="B389" s="63"/>
      <c r="C389" s="144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</row>
    <row r="390" spans="1:38">
      <c r="A390" s="63"/>
      <c r="B390" s="63"/>
      <c r="C390" s="144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</row>
    <row r="391" spans="1:38">
      <c r="A391" s="63"/>
      <c r="B391" s="63"/>
      <c r="C391" s="144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</row>
    <row r="392" spans="1:38">
      <c r="A392" s="63"/>
      <c r="B392" s="63"/>
      <c r="C392" s="144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</row>
    <row r="393" spans="1:38">
      <c r="A393" s="63"/>
      <c r="B393" s="63"/>
      <c r="C393" s="144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</row>
    <row r="394" spans="1:38">
      <c r="A394" s="63"/>
      <c r="B394" s="63"/>
      <c r="C394" s="144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</row>
    <row r="395" spans="1:38">
      <c r="A395" s="63"/>
      <c r="B395" s="63"/>
      <c r="C395" s="144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</row>
    <row r="396" spans="1:38">
      <c r="A396" s="63"/>
      <c r="B396" s="63"/>
      <c r="C396" s="144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</row>
    <row r="397" spans="1:38">
      <c r="A397" s="63"/>
      <c r="B397" s="63"/>
      <c r="C397" s="144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</row>
    <row r="398" spans="1:38">
      <c r="A398" s="63"/>
      <c r="B398" s="63"/>
      <c r="C398" s="144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</row>
    <row r="399" spans="1:38">
      <c r="A399" s="63"/>
      <c r="B399" s="63"/>
      <c r="C399" s="144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</row>
    <row r="400" spans="1:38">
      <c r="A400" s="63"/>
      <c r="B400" s="63"/>
      <c r="C400" s="144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</row>
    <row r="401" spans="1:38">
      <c r="A401" s="63"/>
      <c r="B401" s="63"/>
      <c r="C401" s="144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</row>
    <row r="402" spans="1:38">
      <c r="A402" s="63"/>
      <c r="B402" s="63"/>
      <c r="C402" s="144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</row>
    <row r="403" spans="1:38">
      <c r="A403" s="63"/>
      <c r="B403" s="63"/>
      <c r="C403" s="144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</row>
    <row r="404" spans="1:38">
      <c r="A404" s="63"/>
      <c r="B404" s="63"/>
      <c r="C404" s="144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</row>
    <row r="405" spans="1:38">
      <c r="A405" s="63"/>
      <c r="B405" s="63"/>
      <c r="C405" s="144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</row>
    <row r="406" spans="1:38">
      <c r="A406" s="63"/>
      <c r="B406" s="63"/>
      <c r="C406" s="144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</row>
    <row r="407" spans="1:38">
      <c r="A407" s="63"/>
      <c r="B407" s="63"/>
      <c r="C407" s="144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</row>
    <row r="408" spans="1:38">
      <c r="A408" s="63"/>
      <c r="B408" s="63"/>
      <c r="C408" s="144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</row>
    <row r="409" spans="1:38">
      <c r="A409" s="63"/>
      <c r="B409" s="63"/>
      <c r="C409" s="144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</row>
    <row r="410" spans="1:38">
      <c r="A410" s="63"/>
      <c r="B410" s="63"/>
      <c r="C410" s="144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</row>
    <row r="411" spans="1:38">
      <c r="A411" s="63"/>
      <c r="B411" s="63"/>
      <c r="C411" s="144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</row>
    <row r="412" spans="1:38">
      <c r="A412" s="63"/>
      <c r="B412" s="63"/>
      <c r="C412" s="144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</row>
    <row r="413" spans="1:38">
      <c r="A413" s="63"/>
      <c r="B413" s="63"/>
      <c r="C413" s="144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</row>
  </sheetData>
  <sheetProtection password="C9C5" sheet="1" objects="1" scenarios="1" selectLockedCells="1"/>
  <mergeCells count="15">
    <mergeCell ref="AA5:AC5"/>
    <mergeCell ref="AE5:AG5"/>
    <mergeCell ref="AI5:AK5"/>
    <mergeCell ref="K5:M5"/>
    <mergeCell ref="O5:Q5"/>
    <mergeCell ref="S5:U5"/>
    <mergeCell ref="W5:Y5"/>
    <mergeCell ref="J3:AK3"/>
    <mergeCell ref="K4:M4"/>
    <mergeCell ref="O4:Q4"/>
    <mergeCell ref="S4:U4"/>
    <mergeCell ref="W4:Y4"/>
    <mergeCell ref="AA4:AC4"/>
    <mergeCell ref="AE4:AG4"/>
    <mergeCell ref="AI4:AK4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indexed="48"/>
    <pageSetUpPr fitToPage="1"/>
  </sheetPr>
  <dimension ref="A1:AO413"/>
  <sheetViews>
    <sheetView showZeros="0" zoomScale="150" zoomScaleNormal="150" workbookViewId="0">
      <selection activeCell="C11" sqref="C11"/>
    </sheetView>
  </sheetViews>
  <sheetFormatPr baseColWidth="10" defaultRowHeight="13"/>
  <cols>
    <col min="1" max="1" width="2.6640625" customWidth="1"/>
    <col min="2" max="2" width="1.6640625" customWidth="1"/>
    <col min="3" max="3" width="3.6640625" style="123" customWidth="1"/>
    <col min="4" max="6" width="1.6640625" customWidth="1"/>
    <col min="7" max="7" width="3.6640625" customWidth="1"/>
    <col min="8" max="8" width="1.6640625" customWidth="1"/>
    <col min="9" max="9" width="5.1640625" customWidth="1"/>
    <col min="10" max="10" width="2.6640625" customWidth="1"/>
    <col min="11" max="11" width="5.6640625" customWidth="1"/>
    <col min="12" max="12" width="1.6640625" customWidth="1"/>
    <col min="13" max="13" width="5.6640625" customWidth="1"/>
    <col min="14" max="14" width="1.6640625" customWidth="1"/>
    <col min="15" max="15" width="5.6640625" customWidth="1"/>
    <col min="16" max="16" width="1.6640625" customWidth="1"/>
    <col min="17" max="17" width="5.6640625" customWidth="1"/>
    <col min="18" max="18" width="1.6640625" customWidth="1"/>
    <col min="19" max="19" width="5.6640625" customWidth="1"/>
    <col min="20" max="20" width="1.6640625" customWidth="1"/>
    <col min="21" max="21" width="5.6640625" customWidth="1"/>
    <col min="22" max="22" width="1.6640625" customWidth="1"/>
    <col min="23" max="23" width="5.6640625" customWidth="1"/>
    <col min="24" max="24" width="1.6640625" customWidth="1"/>
    <col min="25" max="25" width="5.6640625" customWidth="1"/>
    <col min="26" max="26" width="1.6640625" customWidth="1"/>
    <col min="27" max="27" width="5.6640625" customWidth="1"/>
    <col min="28" max="28" width="1.6640625" customWidth="1"/>
    <col min="29" max="29" width="5.6640625" customWidth="1"/>
    <col min="30" max="30" width="1.6640625" customWidth="1"/>
    <col min="31" max="31" width="5.6640625" customWidth="1"/>
    <col min="32" max="32" width="1.6640625" customWidth="1"/>
    <col min="33" max="33" width="5.6640625" customWidth="1"/>
    <col min="34" max="34" width="1.6640625" customWidth="1"/>
    <col min="35" max="35" width="5.6640625" customWidth="1"/>
    <col min="36" max="36" width="1.6640625" customWidth="1"/>
    <col min="37" max="37" width="5.6640625" customWidth="1"/>
    <col min="38" max="38" width="1.6640625" customWidth="1"/>
    <col min="39" max="39" width="2.6640625" customWidth="1"/>
    <col min="40" max="40" width="5.6640625" customWidth="1"/>
    <col min="41" max="256" width="8.83203125" customWidth="1"/>
  </cols>
  <sheetData>
    <row r="1" spans="1:41" ht="8" customHeight="1" thickBot="1">
      <c r="A1" s="8"/>
      <c r="B1" s="8"/>
      <c r="C1" s="13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130"/>
      <c r="AN1" s="6"/>
      <c r="AO1" s="6"/>
    </row>
    <row r="2" spans="1:41" ht="10" customHeight="1" thickTop="1">
      <c r="A2" s="13"/>
      <c r="B2" s="14"/>
      <c r="C2" s="139"/>
      <c r="D2" s="47"/>
      <c r="E2" s="47"/>
      <c r="F2" s="47"/>
      <c r="G2" s="47"/>
      <c r="H2" s="47"/>
      <c r="I2" s="47"/>
      <c r="J2" s="15"/>
      <c r="K2" s="47"/>
      <c r="L2" s="15"/>
      <c r="M2" s="15"/>
      <c r="N2" s="15"/>
      <c r="O2" s="15"/>
      <c r="P2" s="15"/>
      <c r="Q2" s="15"/>
      <c r="R2" s="15"/>
      <c r="S2" s="47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130"/>
      <c r="AN2" s="6"/>
      <c r="AO2" s="6"/>
    </row>
    <row r="3" spans="1:41" ht="15.75" customHeight="1">
      <c r="A3" s="13"/>
      <c r="B3" s="24"/>
      <c r="C3" s="80" t="s">
        <v>82</v>
      </c>
      <c r="D3" s="18"/>
      <c r="E3" s="18"/>
      <c r="F3" s="18"/>
      <c r="G3" s="18"/>
      <c r="H3" s="18"/>
      <c r="I3" s="18"/>
      <c r="J3" s="366" t="s">
        <v>106</v>
      </c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51"/>
      <c r="AM3" s="130"/>
      <c r="AN3" s="6"/>
      <c r="AO3" s="6"/>
    </row>
    <row r="4" spans="1:41" ht="15.75" customHeight="1" thickBot="1">
      <c r="A4" s="13"/>
      <c r="B4" s="24"/>
      <c r="C4" s="80"/>
      <c r="D4" s="18"/>
      <c r="E4" s="18"/>
      <c r="F4" s="18"/>
      <c r="G4" s="18"/>
      <c r="H4" s="18"/>
      <c r="I4" s="18"/>
      <c r="J4" s="19"/>
      <c r="K4" s="367" t="s">
        <v>86</v>
      </c>
      <c r="L4" s="367"/>
      <c r="M4" s="367"/>
      <c r="N4" s="19"/>
      <c r="O4" s="367" t="s">
        <v>87</v>
      </c>
      <c r="P4" s="367"/>
      <c r="Q4" s="367"/>
      <c r="R4" s="19"/>
      <c r="S4" s="367" t="s">
        <v>92</v>
      </c>
      <c r="T4" s="367"/>
      <c r="U4" s="367"/>
      <c r="V4" s="19"/>
      <c r="W4" s="367" t="s">
        <v>91</v>
      </c>
      <c r="X4" s="367"/>
      <c r="Y4" s="367"/>
      <c r="Z4" s="19"/>
      <c r="AA4" s="367" t="s">
        <v>90</v>
      </c>
      <c r="AB4" s="367"/>
      <c r="AC4" s="367"/>
      <c r="AD4" s="19"/>
      <c r="AE4" s="367" t="s">
        <v>89</v>
      </c>
      <c r="AF4" s="367"/>
      <c r="AG4" s="367"/>
      <c r="AH4" s="133"/>
      <c r="AI4" s="367" t="s">
        <v>88</v>
      </c>
      <c r="AJ4" s="367"/>
      <c r="AK4" s="367"/>
      <c r="AL4" s="51"/>
      <c r="AM4" s="130"/>
      <c r="AN4" s="6"/>
      <c r="AO4" s="6"/>
    </row>
    <row r="5" spans="1:41" ht="15.75" customHeight="1" thickBot="1">
      <c r="A5" s="13"/>
      <c r="B5" s="112"/>
      <c r="C5" s="140" t="s">
        <v>93</v>
      </c>
      <c r="D5" s="146"/>
      <c r="E5" s="146"/>
      <c r="F5" s="146"/>
      <c r="G5" s="146"/>
      <c r="H5" s="146"/>
      <c r="I5" s="147"/>
      <c r="J5" s="19"/>
      <c r="K5" s="371" t="s">
        <v>138</v>
      </c>
      <c r="L5" s="372"/>
      <c r="M5" s="373"/>
      <c r="N5" s="18"/>
      <c r="O5" s="368" t="str">
        <f>+$K$5</f>
        <v>KEUK /AFW</v>
      </c>
      <c r="P5" s="369"/>
      <c r="Q5" s="370"/>
      <c r="R5" s="18"/>
      <c r="S5" s="368" t="str">
        <f>+$K$5</f>
        <v>KEUK /AFW</v>
      </c>
      <c r="T5" s="369"/>
      <c r="U5" s="370"/>
      <c r="V5" s="18"/>
      <c r="W5" s="368" t="str">
        <f>+$K$5</f>
        <v>KEUK /AFW</v>
      </c>
      <c r="X5" s="369"/>
      <c r="Y5" s="370"/>
      <c r="Z5" s="20"/>
      <c r="AA5" s="368" t="str">
        <f>+$K$5</f>
        <v>KEUK /AFW</v>
      </c>
      <c r="AB5" s="369"/>
      <c r="AC5" s="370"/>
      <c r="AD5" s="18"/>
      <c r="AE5" s="368" t="str">
        <f>+$K$5</f>
        <v>KEUK /AFW</v>
      </c>
      <c r="AF5" s="369"/>
      <c r="AG5" s="370"/>
      <c r="AH5" s="20"/>
      <c r="AI5" s="368" t="str">
        <f>+$K$5</f>
        <v>KEUK /AFW</v>
      </c>
      <c r="AJ5" s="369"/>
      <c r="AK5" s="370"/>
      <c r="AL5" s="25"/>
      <c r="AM5" s="130"/>
      <c r="AN5" s="6"/>
      <c r="AO5" s="6"/>
    </row>
    <row r="6" spans="1:41" ht="14.5" customHeight="1">
      <c r="A6" s="13"/>
      <c r="B6" s="112"/>
      <c r="C6" s="145">
        <v>9</v>
      </c>
      <c r="D6" s="20"/>
      <c r="E6" s="20" t="s">
        <v>109</v>
      </c>
      <c r="F6" s="20"/>
      <c r="G6" s="145">
        <v>10</v>
      </c>
      <c r="H6" s="20"/>
      <c r="I6" s="89" t="s">
        <v>84</v>
      </c>
      <c r="J6" s="19"/>
      <c r="K6" s="32">
        <v>0</v>
      </c>
      <c r="L6" s="33"/>
      <c r="M6" s="34">
        <v>0</v>
      </c>
      <c r="N6" s="26"/>
      <c r="O6" s="32">
        <v>0</v>
      </c>
      <c r="P6" s="33"/>
      <c r="Q6" s="34">
        <v>0</v>
      </c>
      <c r="R6" s="19"/>
      <c r="S6" s="32">
        <v>0</v>
      </c>
      <c r="T6" s="33"/>
      <c r="U6" s="34">
        <v>0</v>
      </c>
      <c r="V6" s="26"/>
      <c r="W6" s="32">
        <v>0</v>
      </c>
      <c r="X6" s="33"/>
      <c r="Y6" s="34">
        <v>0</v>
      </c>
      <c r="Z6" s="19"/>
      <c r="AA6" s="32">
        <v>0</v>
      </c>
      <c r="AB6" s="33"/>
      <c r="AC6" s="34">
        <v>0</v>
      </c>
      <c r="AD6" s="26"/>
      <c r="AE6" s="32">
        <v>0</v>
      </c>
      <c r="AF6" s="33"/>
      <c r="AG6" s="34">
        <v>0</v>
      </c>
      <c r="AH6" s="19"/>
      <c r="AI6" s="32">
        <v>0</v>
      </c>
      <c r="AJ6" s="33"/>
      <c r="AK6" s="34">
        <v>0</v>
      </c>
      <c r="AL6" s="131"/>
      <c r="AM6" s="130"/>
      <c r="AN6" s="6"/>
      <c r="AO6" s="6"/>
    </row>
    <row r="7" spans="1:41" ht="14.5" customHeight="1">
      <c r="A7" s="13"/>
      <c r="B7" s="112"/>
      <c r="C7" s="149">
        <f>IF(+G6&gt;24,G6-24,G6)</f>
        <v>10</v>
      </c>
      <c r="D7" s="20"/>
      <c r="E7" s="18" t="s">
        <v>109</v>
      </c>
      <c r="F7" s="20"/>
      <c r="G7" s="149">
        <f>IF(C7&gt;23,C7-24+1,+C7+1)</f>
        <v>11</v>
      </c>
      <c r="H7" s="20"/>
      <c r="I7" s="89" t="s">
        <v>84</v>
      </c>
      <c r="J7" s="19"/>
      <c r="K7" s="35">
        <v>0</v>
      </c>
      <c r="L7" s="36"/>
      <c r="M7" s="37">
        <v>0</v>
      </c>
      <c r="N7" s="26"/>
      <c r="O7" s="35">
        <v>0</v>
      </c>
      <c r="P7" s="36"/>
      <c r="Q7" s="37">
        <v>0</v>
      </c>
      <c r="R7" s="19"/>
      <c r="S7" s="35">
        <v>0</v>
      </c>
      <c r="T7" s="36"/>
      <c r="U7" s="37">
        <v>0</v>
      </c>
      <c r="V7" s="26"/>
      <c r="W7" s="35">
        <v>0</v>
      </c>
      <c r="X7" s="36"/>
      <c r="Y7" s="37">
        <v>0</v>
      </c>
      <c r="Z7" s="19"/>
      <c r="AA7" s="35">
        <v>0</v>
      </c>
      <c r="AB7" s="36"/>
      <c r="AC7" s="37">
        <v>0</v>
      </c>
      <c r="AD7" s="26"/>
      <c r="AE7" s="35">
        <v>0</v>
      </c>
      <c r="AF7" s="36"/>
      <c r="AG7" s="37">
        <v>0</v>
      </c>
      <c r="AH7" s="19"/>
      <c r="AI7" s="35">
        <v>0</v>
      </c>
      <c r="AJ7" s="36"/>
      <c r="AK7" s="37">
        <v>0</v>
      </c>
      <c r="AL7" s="131"/>
      <c r="AM7" s="130"/>
      <c r="AN7" s="6"/>
      <c r="AO7" s="6"/>
    </row>
    <row r="8" spans="1:41" ht="14.5" customHeight="1">
      <c r="A8" s="13"/>
      <c r="B8" s="112"/>
      <c r="C8" s="149">
        <f t="shared" ref="C8:C20" si="0">IF(+G7&gt;24,G7-24,G7)</f>
        <v>11</v>
      </c>
      <c r="D8" s="20"/>
      <c r="E8" s="18" t="s">
        <v>109</v>
      </c>
      <c r="F8" s="20"/>
      <c r="G8" s="149">
        <f t="shared" ref="G8:G20" si="1">IF(C8&gt;23,C8-24+1,+C8+1)</f>
        <v>12</v>
      </c>
      <c r="H8" s="20"/>
      <c r="I8" s="89" t="s">
        <v>84</v>
      </c>
      <c r="J8" s="19"/>
      <c r="K8" s="35">
        <v>0</v>
      </c>
      <c r="L8" s="36"/>
      <c r="M8" s="37">
        <v>0</v>
      </c>
      <c r="N8" s="26"/>
      <c r="O8" s="35">
        <v>0</v>
      </c>
      <c r="P8" s="36"/>
      <c r="Q8" s="37">
        <v>0</v>
      </c>
      <c r="R8" s="19"/>
      <c r="S8" s="35">
        <v>0</v>
      </c>
      <c r="T8" s="36"/>
      <c r="U8" s="37">
        <v>0</v>
      </c>
      <c r="V8" s="26"/>
      <c r="W8" s="35">
        <v>0</v>
      </c>
      <c r="X8" s="36"/>
      <c r="Y8" s="37">
        <v>0</v>
      </c>
      <c r="Z8" s="19"/>
      <c r="AA8" s="35">
        <v>0</v>
      </c>
      <c r="AB8" s="36"/>
      <c r="AC8" s="37">
        <v>0</v>
      </c>
      <c r="AD8" s="26"/>
      <c r="AE8" s="35">
        <v>0</v>
      </c>
      <c r="AF8" s="36"/>
      <c r="AG8" s="37">
        <v>0</v>
      </c>
      <c r="AH8" s="19"/>
      <c r="AI8" s="35">
        <v>0</v>
      </c>
      <c r="AJ8" s="36"/>
      <c r="AK8" s="37">
        <v>0</v>
      </c>
      <c r="AL8" s="131"/>
      <c r="AM8" s="130"/>
      <c r="AN8" s="6"/>
      <c r="AO8" s="6"/>
    </row>
    <row r="9" spans="1:41" ht="14.5" customHeight="1">
      <c r="A9" s="13"/>
      <c r="B9" s="112"/>
      <c r="C9" s="149">
        <f t="shared" si="0"/>
        <v>12</v>
      </c>
      <c r="D9" s="20"/>
      <c r="E9" s="18" t="s">
        <v>109</v>
      </c>
      <c r="F9" s="20"/>
      <c r="G9" s="149">
        <f t="shared" si="1"/>
        <v>13</v>
      </c>
      <c r="H9" s="20"/>
      <c r="I9" s="89" t="s">
        <v>84</v>
      </c>
      <c r="J9" s="19"/>
      <c r="K9" s="35">
        <v>0</v>
      </c>
      <c r="L9" s="36"/>
      <c r="M9" s="37">
        <v>0</v>
      </c>
      <c r="N9" s="26"/>
      <c r="O9" s="35">
        <v>0</v>
      </c>
      <c r="P9" s="36"/>
      <c r="Q9" s="37">
        <v>0</v>
      </c>
      <c r="R9" s="19"/>
      <c r="S9" s="35">
        <v>0</v>
      </c>
      <c r="T9" s="36"/>
      <c r="U9" s="37">
        <v>0</v>
      </c>
      <c r="V9" s="26"/>
      <c r="W9" s="35">
        <v>0</v>
      </c>
      <c r="X9" s="36"/>
      <c r="Y9" s="37">
        <v>0</v>
      </c>
      <c r="Z9" s="19"/>
      <c r="AA9" s="35">
        <v>0</v>
      </c>
      <c r="AB9" s="36"/>
      <c r="AC9" s="37">
        <v>0</v>
      </c>
      <c r="AD9" s="26"/>
      <c r="AE9" s="35">
        <v>0</v>
      </c>
      <c r="AF9" s="36"/>
      <c r="AG9" s="37">
        <v>0</v>
      </c>
      <c r="AH9" s="19"/>
      <c r="AI9" s="35">
        <v>0</v>
      </c>
      <c r="AJ9" s="36"/>
      <c r="AK9" s="37">
        <v>0</v>
      </c>
      <c r="AL9" s="131"/>
      <c r="AM9" s="130"/>
      <c r="AN9" s="6"/>
      <c r="AO9" s="6"/>
    </row>
    <row r="10" spans="1:41" ht="14.5" customHeight="1">
      <c r="A10" s="13"/>
      <c r="B10" s="112"/>
      <c r="C10" s="149">
        <f t="shared" si="0"/>
        <v>13</v>
      </c>
      <c r="D10" s="20"/>
      <c r="E10" s="18" t="s">
        <v>109</v>
      </c>
      <c r="F10" s="20"/>
      <c r="G10" s="149">
        <f t="shared" si="1"/>
        <v>14</v>
      </c>
      <c r="H10" s="20"/>
      <c r="I10" s="89" t="s">
        <v>84</v>
      </c>
      <c r="J10" s="19"/>
      <c r="K10" s="35">
        <v>0</v>
      </c>
      <c r="L10" s="36"/>
      <c r="M10" s="37">
        <v>0</v>
      </c>
      <c r="N10" s="26"/>
      <c r="O10" s="35">
        <v>0</v>
      </c>
      <c r="P10" s="36"/>
      <c r="Q10" s="37">
        <v>0</v>
      </c>
      <c r="R10" s="19"/>
      <c r="S10" s="35">
        <v>0</v>
      </c>
      <c r="T10" s="36"/>
      <c r="U10" s="37">
        <v>0</v>
      </c>
      <c r="V10" s="26"/>
      <c r="W10" s="35">
        <v>0</v>
      </c>
      <c r="X10" s="36"/>
      <c r="Y10" s="37">
        <v>0</v>
      </c>
      <c r="Z10" s="19"/>
      <c r="AA10" s="35">
        <v>0</v>
      </c>
      <c r="AB10" s="36"/>
      <c r="AC10" s="37">
        <v>0</v>
      </c>
      <c r="AD10" s="26"/>
      <c r="AE10" s="35">
        <v>0</v>
      </c>
      <c r="AF10" s="36"/>
      <c r="AG10" s="37">
        <v>0</v>
      </c>
      <c r="AH10" s="19"/>
      <c r="AI10" s="35">
        <v>0</v>
      </c>
      <c r="AJ10" s="36"/>
      <c r="AK10" s="37">
        <v>0</v>
      </c>
      <c r="AL10" s="131"/>
      <c r="AM10" s="130"/>
      <c r="AN10" s="6"/>
      <c r="AO10" s="6"/>
    </row>
    <row r="11" spans="1:41" ht="14.5" customHeight="1">
      <c r="A11" s="13"/>
      <c r="B11" s="112"/>
      <c r="C11" s="149">
        <f t="shared" si="0"/>
        <v>14</v>
      </c>
      <c r="D11" s="20"/>
      <c r="E11" s="18" t="s">
        <v>109</v>
      </c>
      <c r="F11" s="20"/>
      <c r="G11" s="149">
        <f t="shared" si="1"/>
        <v>15</v>
      </c>
      <c r="H11" s="20"/>
      <c r="I11" s="89" t="s">
        <v>84</v>
      </c>
      <c r="J11" s="19"/>
      <c r="K11" s="35">
        <v>0</v>
      </c>
      <c r="L11" s="36"/>
      <c r="M11" s="37">
        <v>0</v>
      </c>
      <c r="N11" s="26"/>
      <c r="O11" s="35">
        <v>0</v>
      </c>
      <c r="P11" s="36"/>
      <c r="Q11" s="37">
        <v>0</v>
      </c>
      <c r="R11" s="19"/>
      <c r="S11" s="35">
        <v>0</v>
      </c>
      <c r="T11" s="36"/>
      <c r="U11" s="37">
        <v>0</v>
      </c>
      <c r="V11" s="26"/>
      <c r="W11" s="35">
        <v>0</v>
      </c>
      <c r="X11" s="36"/>
      <c r="Y11" s="37">
        <v>0</v>
      </c>
      <c r="Z11" s="19"/>
      <c r="AA11" s="35">
        <v>0</v>
      </c>
      <c r="AB11" s="36"/>
      <c r="AC11" s="37">
        <v>0</v>
      </c>
      <c r="AD11" s="26"/>
      <c r="AE11" s="35">
        <v>0</v>
      </c>
      <c r="AF11" s="36"/>
      <c r="AG11" s="37">
        <v>0</v>
      </c>
      <c r="AH11" s="19"/>
      <c r="AI11" s="35">
        <v>0</v>
      </c>
      <c r="AJ11" s="36"/>
      <c r="AK11" s="37">
        <v>0</v>
      </c>
      <c r="AL11" s="131"/>
      <c r="AM11" s="130"/>
      <c r="AN11" s="6"/>
      <c r="AO11" s="6"/>
    </row>
    <row r="12" spans="1:41" ht="14.5" customHeight="1">
      <c r="A12" s="13"/>
      <c r="B12" s="24"/>
      <c r="C12" s="149">
        <f t="shared" si="0"/>
        <v>15</v>
      </c>
      <c r="D12" s="20"/>
      <c r="E12" s="18" t="s">
        <v>109</v>
      </c>
      <c r="F12" s="20"/>
      <c r="G12" s="149">
        <f t="shared" si="1"/>
        <v>16</v>
      </c>
      <c r="H12" s="20"/>
      <c r="I12" s="89" t="s">
        <v>84</v>
      </c>
      <c r="J12" s="19"/>
      <c r="K12" s="35">
        <v>0</v>
      </c>
      <c r="L12" s="36"/>
      <c r="M12" s="37">
        <v>0</v>
      </c>
      <c r="N12" s="26"/>
      <c r="O12" s="35">
        <v>0</v>
      </c>
      <c r="P12" s="36"/>
      <c r="Q12" s="37">
        <v>0</v>
      </c>
      <c r="R12" s="19"/>
      <c r="S12" s="35">
        <v>0</v>
      </c>
      <c r="T12" s="36"/>
      <c r="U12" s="37">
        <v>0</v>
      </c>
      <c r="V12" s="26"/>
      <c r="W12" s="35">
        <v>0</v>
      </c>
      <c r="X12" s="36"/>
      <c r="Y12" s="37">
        <v>0</v>
      </c>
      <c r="Z12" s="19"/>
      <c r="AA12" s="35">
        <v>0</v>
      </c>
      <c r="AB12" s="36"/>
      <c r="AC12" s="37">
        <v>0</v>
      </c>
      <c r="AD12" s="26"/>
      <c r="AE12" s="35">
        <v>0</v>
      </c>
      <c r="AF12" s="36"/>
      <c r="AG12" s="37">
        <v>0</v>
      </c>
      <c r="AH12" s="19"/>
      <c r="AI12" s="35">
        <v>0</v>
      </c>
      <c r="AJ12" s="36"/>
      <c r="AK12" s="37">
        <v>0</v>
      </c>
      <c r="AL12" s="131"/>
      <c r="AM12" s="130"/>
      <c r="AN12" s="6"/>
      <c r="AO12" s="6"/>
    </row>
    <row r="13" spans="1:41" ht="14.5" customHeight="1">
      <c r="A13" s="13"/>
      <c r="B13" s="24"/>
      <c r="C13" s="149">
        <f t="shared" si="0"/>
        <v>16</v>
      </c>
      <c r="D13" s="20"/>
      <c r="E13" s="18" t="s">
        <v>109</v>
      </c>
      <c r="F13" s="20"/>
      <c r="G13" s="149">
        <f t="shared" si="1"/>
        <v>17</v>
      </c>
      <c r="H13" s="20"/>
      <c r="I13" s="89" t="s">
        <v>84</v>
      </c>
      <c r="J13" s="19"/>
      <c r="K13" s="35">
        <v>0</v>
      </c>
      <c r="L13" s="36"/>
      <c r="M13" s="37">
        <v>0</v>
      </c>
      <c r="N13" s="26"/>
      <c r="O13" s="35">
        <v>0</v>
      </c>
      <c r="P13" s="36"/>
      <c r="Q13" s="37">
        <v>0</v>
      </c>
      <c r="R13" s="19"/>
      <c r="S13" s="35">
        <v>0</v>
      </c>
      <c r="T13" s="36"/>
      <c r="U13" s="37">
        <v>0</v>
      </c>
      <c r="V13" s="26"/>
      <c r="W13" s="35">
        <v>0</v>
      </c>
      <c r="X13" s="36"/>
      <c r="Y13" s="37">
        <v>0</v>
      </c>
      <c r="Z13" s="19"/>
      <c r="AA13" s="35">
        <v>0</v>
      </c>
      <c r="AB13" s="36"/>
      <c r="AC13" s="37">
        <v>0</v>
      </c>
      <c r="AD13" s="26"/>
      <c r="AE13" s="35">
        <v>0</v>
      </c>
      <c r="AF13" s="36"/>
      <c r="AG13" s="37">
        <v>0</v>
      </c>
      <c r="AH13" s="19"/>
      <c r="AI13" s="35">
        <v>0</v>
      </c>
      <c r="AJ13" s="36"/>
      <c r="AK13" s="37">
        <v>0</v>
      </c>
      <c r="AL13" s="131"/>
      <c r="AM13" s="130"/>
      <c r="AN13" s="6"/>
      <c r="AO13" s="6"/>
    </row>
    <row r="14" spans="1:41" ht="14.5" customHeight="1">
      <c r="A14" s="13"/>
      <c r="B14" s="24"/>
      <c r="C14" s="149">
        <f t="shared" si="0"/>
        <v>17</v>
      </c>
      <c r="D14" s="20"/>
      <c r="E14" s="18" t="s">
        <v>109</v>
      </c>
      <c r="F14" s="20"/>
      <c r="G14" s="149">
        <f t="shared" si="1"/>
        <v>18</v>
      </c>
      <c r="H14" s="20"/>
      <c r="I14" s="89" t="s">
        <v>84</v>
      </c>
      <c r="J14" s="19"/>
      <c r="K14" s="35">
        <v>0</v>
      </c>
      <c r="L14" s="36"/>
      <c r="M14" s="37">
        <v>0</v>
      </c>
      <c r="N14" s="26"/>
      <c r="O14" s="35">
        <v>0</v>
      </c>
      <c r="P14" s="36"/>
      <c r="Q14" s="37">
        <v>0</v>
      </c>
      <c r="R14" s="19"/>
      <c r="S14" s="35">
        <v>0</v>
      </c>
      <c r="T14" s="36"/>
      <c r="U14" s="37">
        <v>0</v>
      </c>
      <c r="V14" s="26"/>
      <c r="W14" s="35">
        <v>0</v>
      </c>
      <c r="X14" s="36"/>
      <c r="Y14" s="37">
        <v>0</v>
      </c>
      <c r="Z14" s="19"/>
      <c r="AA14" s="35">
        <v>0</v>
      </c>
      <c r="AB14" s="36"/>
      <c r="AC14" s="37">
        <v>0</v>
      </c>
      <c r="AD14" s="26"/>
      <c r="AE14" s="35">
        <v>0</v>
      </c>
      <c r="AF14" s="36"/>
      <c r="AG14" s="37">
        <v>0</v>
      </c>
      <c r="AH14" s="19"/>
      <c r="AI14" s="35">
        <v>0</v>
      </c>
      <c r="AJ14" s="36"/>
      <c r="AK14" s="37">
        <v>0</v>
      </c>
      <c r="AL14" s="131"/>
      <c r="AM14" s="130"/>
      <c r="AN14" s="6"/>
      <c r="AO14" s="6"/>
    </row>
    <row r="15" spans="1:41" ht="14.5" customHeight="1">
      <c r="A15" s="13"/>
      <c r="B15" s="24"/>
      <c r="C15" s="149">
        <f t="shared" si="0"/>
        <v>18</v>
      </c>
      <c r="D15" s="20"/>
      <c r="E15" s="18" t="s">
        <v>109</v>
      </c>
      <c r="F15" s="20"/>
      <c r="G15" s="149">
        <f t="shared" si="1"/>
        <v>19</v>
      </c>
      <c r="H15" s="20"/>
      <c r="I15" s="89" t="s">
        <v>84</v>
      </c>
      <c r="J15" s="19"/>
      <c r="K15" s="35">
        <v>0</v>
      </c>
      <c r="L15" s="36"/>
      <c r="M15" s="37">
        <v>0</v>
      </c>
      <c r="N15" s="26"/>
      <c r="O15" s="35">
        <v>0</v>
      </c>
      <c r="P15" s="36"/>
      <c r="Q15" s="37">
        <v>0</v>
      </c>
      <c r="R15" s="19"/>
      <c r="S15" s="35">
        <v>0</v>
      </c>
      <c r="T15" s="36"/>
      <c r="U15" s="37">
        <v>0</v>
      </c>
      <c r="V15" s="26"/>
      <c r="W15" s="35">
        <v>0</v>
      </c>
      <c r="X15" s="36"/>
      <c r="Y15" s="37">
        <v>0</v>
      </c>
      <c r="Z15" s="19"/>
      <c r="AA15" s="35">
        <v>0</v>
      </c>
      <c r="AB15" s="36"/>
      <c r="AC15" s="37">
        <v>0</v>
      </c>
      <c r="AD15" s="26"/>
      <c r="AE15" s="35">
        <v>0</v>
      </c>
      <c r="AF15" s="36"/>
      <c r="AG15" s="37">
        <v>0</v>
      </c>
      <c r="AH15" s="19"/>
      <c r="AI15" s="35">
        <v>0</v>
      </c>
      <c r="AJ15" s="36"/>
      <c r="AK15" s="37">
        <v>0</v>
      </c>
      <c r="AL15" s="131"/>
      <c r="AM15" s="130"/>
      <c r="AN15" s="6"/>
      <c r="AO15" s="6"/>
    </row>
    <row r="16" spans="1:41" ht="14.5" customHeight="1">
      <c r="A16" s="13"/>
      <c r="B16" s="112"/>
      <c r="C16" s="149">
        <f t="shared" si="0"/>
        <v>19</v>
      </c>
      <c r="D16" s="20"/>
      <c r="E16" s="18" t="s">
        <v>109</v>
      </c>
      <c r="F16" s="20"/>
      <c r="G16" s="149">
        <f t="shared" si="1"/>
        <v>20</v>
      </c>
      <c r="H16" s="20"/>
      <c r="I16" s="89" t="s">
        <v>84</v>
      </c>
      <c r="J16" s="19"/>
      <c r="K16" s="35">
        <v>0</v>
      </c>
      <c r="L16" s="36"/>
      <c r="M16" s="37">
        <v>0</v>
      </c>
      <c r="N16" s="26"/>
      <c r="O16" s="35">
        <v>0</v>
      </c>
      <c r="P16" s="36"/>
      <c r="Q16" s="37">
        <v>0</v>
      </c>
      <c r="R16" s="19"/>
      <c r="S16" s="35">
        <v>0</v>
      </c>
      <c r="T16" s="36"/>
      <c r="U16" s="37">
        <v>0</v>
      </c>
      <c r="V16" s="26"/>
      <c r="W16" s="35">
        <v>0</v>
      </c>
      <c r="X16" s="36"/>
      <c r="Y16" s="37">
        <v>0</v>
      </c>
      <c r="Z16" s="19"/>
      <c r="AA16" s="35">
        <v>0</v>
      </c>
      <c r="AB16" s="36"/>
      <c r="AC16" s="37">
        <v>0</v>
      </c>
      <c r="AD16" s="26"/>
      <c r="AE16" s="35">
        <v>0</v>
      </c>
      <c r="AF16" s="36"/>
      <c r="AG16" s="37">
        <v>0</v>
      </c>
      <c r="AH16" s="19"/>
      <c r="AI16" s="35">
        <v>0</v>
      </c>
      <c r="AJ16" s="36"/>
      <c r="AK16" s="37">
        <v>0</v>
      </c>
      <c r="AL16" s="131"/>
      <c r="AM16" s="130"/>
      <c r="AN16" s="6"/>
      <c r="AO16" s="6"/>
    </row>
    <row r="17" spans="1:41" ht="14.5" customHeight="1">
      <c r="A17" s="13"/>
      <c r="B17" s="112"/>
      <c r="C17" s="149">
        <f t="shared" si="0"/>
        <v>20</v>
      </c>
      <c r="D17" s="20"/>
      <c r="E17" s="18" t="s">
        <v>109</v>
      </c>
      <c r="F17" s="20"/>
      <c r="G17" s="149">
        <f t="shared" si="1"/>
        <v>21</v>
      </c>
      <c r="H17" s="20"/>
      <c r="I17" s="89" t="s">
        <v>84</v>
      </c>
      <c r="J17" s="19"/>
      <c r="K17" s="35">
        <v>0</v>
      </c>
      <c r="L17" s="36"/>
      <c r="M17" s="37">
        <v>0</v>
      </c>
      <c r="N17" s="26"/>
      <c r="O17" s="35">
        <v>0</v>
      </c>
      <c r="P17" s="36"/>
      <c r="Q17" s="37">
        <v>0</v>
      </c>
      <c r="R17" s="19"/>
      <c r="S17" s="35">
        <v>0</v>
      </c>
      <c r="T17" s="36"/>
      <c r="U17" s="37">
        <v>0</v>
      </c>
      <c r="V17" s="26"/>
      <c r="W17" s="35">
        <v>0</v>
      </c>
      <c r="X17" s="36"/>
      <c r="Y17" s="37">
        <v>0</v>
      </c>
      <c r="Z17" s="19"/>
      <c r="AA17" s="35">
        <v>0</v>
      </c>
      <c r="AB17" s="36"/>
      <c r="AC17" s="37">
        <v>0</v>
      </c>
      <c r="AD17" s="26"/>
      <c r="AE17" s="35">
        <v>0</v>
      </c>
      <c r="AF17" s="36"/>
      <c r="AG17" s="37">
        <v>0</v>
      </c>
      <c r="AH17" s="19"/>
      <c r="AI17" s="35">
        <v>0</v>
      </c>
      <c r="AJ17" s="36"/>
      <c r="AK17" s="37">
        <v>0</v>
      </c>
      <c r="AL17" s="131"/>
      <c r="AM17" s="130"/>
      <c r="AN17" s="6"/>
      <c r="AO17" s="6"/>
    </row>
    <row r="18" spans="1:41" ht="14.5" customHeight="1">
      <c r="A18" s="13"/>
      <c r="B18" s="112"/>
      <c r="C18" s="149">
        <f t="shared" si="0"/>
        <v>21</v>
      </c>
      <c r="D18" s="20"/>
      <c r="E18" s="18" t="s">
        <v>109</v>
      </c>
      <c r="F18" s="20"/>
      <c r="G18" s="149">
        <f t="shared" si="1"/>
        <v>22</v>
      </c>
      <c r="H18" s="20"/>
      <c r="I18" s="89" t="s">
        <v>84</v>
      </c>
      <c r="J18" s="19"/>
      <c r="K18" s="35">
        <v>0</v>
      </c>
      <c r="L18" s="36"/>
      <c r="M18" s="37">
        <v>0</v>
      </c>
      <c r="N18" s="26"/>
      <c r="O18" s="35">
        <v>0</v>
      </c>
      <c r="P18" s="36"/>
      <c r="Q18" s="37">
        <v>0</v>
      </c>
      <c r="R18" s="19"/>
      <c r="S18" s="35">
        <v>0</v>
      </c>
      <c r="T18" s="36"/>
      <c r="U18" s="37">
        <v>0</v>
      </c>
      <c r="V18" s="26"/>
      <c r="W18" s="35">
        <v>0</v>
      </c>
      <c r="X18" s="36"/>
      <c r="Y18" s="37">
        <v>0</v>
      </c>
      <c r="Z18" s="19"/>
      <c r="AA18" s="35">
        <v>0</v>
      </c>
      <c r="AB18" s="36"/>
      <c r="AC18" s="37">
        <v>0</v>
      </c>
      <c r="AD18" s="26"/>
      <c r="AE18" s="35">
        <v>0</v>
      </c>
      <c r="AF18" s="36"/>
      <c r="AG18" s="37">
        <v>0</v>
      </c>
      <c r="AH18" s="19"/>
      <c r="AI18" s="35">
        <v>0</v>
      </c>
      <c r="AJ18" s="36"/>
      <c r="AK18" s="37">
        <v>0</v>
      </c>
      <c r="AL18" s="131"/>
      <c r="AM18" s="130"/>
      <c r="AN18" s="6"/>
      <c r="AO18" s="6"/>
    </row>
    <row r="19" spans="1:41" ht="14.5" customHeight="1">
      <c r="A19" s="13"/>
      <c r="B19" s="112"/>
      <c r="C19" s="149">
        <f t="shared" si="0"/>
        <v>22</v>
      </c>
      <c r="D19" s="20"/>
      <c r="E19" s="18" t="s">
        <v>109</v>
      </c>
      <c r="F19" s="20"/>
      <c r="G19" s="149">
        <f t="shared" si="1"/>
        <v>23</v>
      </c>
      <c r="H19" s="20"/>
      <c r="I19" s="89" t="s">
        <v>84</v>
      </c>
      <c r="J19" s="19"/>
      <c r="K19" s="35">
        <v>0</v>
      </c>
      <c r="L19" s="36"/>
      <c r="M19" s="37">
        <v>0</v>
      </c>
      <c r="N19" s="26"/>
      <c r="O19" s="35">
        <v>0</v>
      </c>
      <c r="P19" s="36"/>
      <c r="Q19" s="37">
        <v>0</v>
      </c>
      <c r="R19" s="19"/>
      <c r="S19" s="35">
        <v>0</v>
      </c>
      <c r="T19" s="36"/>
      <c r="U19" s="37">
        <v>0</v>
      </c>
      <c r="V19" s="26"/>
      <c r="W19" s="35">
        <v>0</v>
      </c>
      <c r="X19" s="36"/>
      <c r="Y19" s="37">
        <v>0</v>
      </c>
      <c r="Z19" s="19"/>
      <c r="AA19" s="35">
        <v>0</v>
      </c>
      <c r="AB19" s="36"/>
      <c r="AC19" s="37">
        <v>0</v>
      </c>
      <c r="AD19" s="26"/>
      <c r="AE19" s="35">
        <v>0</v>
      </c>
      <c r="AF19" s="36"/>
      <c r="AG19" s="37">
        <v>0</v>
      </c>
      <c r="AH19" s="19"/>
      <c r="AI19" s="35">
        <v>0</v>
      </c>
      <c r="AJ19" s="36"/>
      <c r="AK19" s="37">
        <v>0</v>
      </c>
      <c r="AL19" s="131"/>
      <c r="AM19" s="130"/>
      <c r="AN19" s="6"/>
      <c r="AO19" s="6"/>
    </row>
    <row r="20" spans="1:41" ht="14.5" customHeight="1">
      <c r="A20" s="13"/>
      <c r="B20" s="112"/>
      <c r="C20" s="149">
        <f t="shared" si="0"/>
        <v>23</v>
      </c>
      <c r="D20" s="20"/>
      <c r="E20" s="18" t="s">
        <v>109</v>
      </c>
      <c r="F20" s="20"/>
      <c r="G20" s="149">
        <f t="shared" si="1"/>
        <v>24</v>
      </c>
      <c r="H20" s="20"/>
      <c r="I20" s="89" t="s">
        <v>84</v>
      </c>
      <c r="J20" s="19"/>
      <c r="K20" s="35">
        <v>0</v>
      </c>
      <c r="L20" s="36"/>
      <c r="M20" s="37">
        <v>0</v>
      </c>
      <c r="N20" s="26"/>
      <c r="O20" s="35">
        <v>0</v>
      </c>
      <c r="P20" s="36"/>
      <c r="Q20" s="37">
        <v>0</v>
      </c>
      <c r="R20" s="19"/>
      <c r="S20" s="35">
        <v>0</v>
      </c>
      <c r="T20" s="36"/>
      <c r="U20" s="37">
        <v>0</v>
      </c>
      <c r="V20" s="26"/>
      <c r="W20" s="35">
        <v>0</v>
      </c>
      <c r="X20" s="36"/>
      <c r="Y20" s="37">
        <v>0</v>
      </c>
      <c r="Z20" s="19"/>
      <c r="AA20" s="35">
        <v>0</v>
      </c>
      <c r="AB20" s="36"/>
      <c r="AC20" s="37">
        <v>0</v>
      </c>
      <c r="AD20" s="26"/>
      <c r="AE20" s="35">
        <v>0</v>
      </c>
      <c r="AF20" s="36"/>
      <c r="AG20" s="37">
        <v>0</v>
      </c>
      <c r="AH20" s="19"/>
      <c r="AI20" s="35">
        <v>0</v>
      </c>
      <c r="AJ20" s="36"/>
      <c r="AK20" s="37">
        <v>0</v>
      </c>
      <c r="AL20" s="131"/>
      <c r="AM20" s="130"/>
      <c r="AN20" s="6"/>
      <c r="AO20" s="6"/>
    </row>
    <row r="21" spans="1:41" ht="14.5" customHeight="1">
      <c r="A21" s="13"/>
      <c r="B21" s="112"/>
      <c r="C21" s="149">
        <f t="shared" ref="C21:C27" si="2">IF(+G20&gt;24,G20-24,G20)</f>
        <v>24</v>
      </c>
      <c r="D21" s="20"/>
      <c r="E21" s="18" t="s">
        <v>109</v>
      </c>
      <c r="F21" s="20"/>
      <c r="G21" s="149">
        <f t="shared" ref="G21:G27" si="3">IF(C21&gt;23,C21-24+1,+C21+1)</f>
        <v>1</v>
      </c>
      <c r="H21" s="20"/>
      <c r="I21" s="89" t="s">
        <v>84</v>
      </c>
      <c r="J21" s="19"/>
      <c r="K21" s="35">
        <v>0</v>
      </c>
      <c r="L21" s="36"/>
      <c r="M21" s="37">
        <v>0</v>
      </c>
      <c r="N21" s="26"/>
      <c r="O21" s="35">
        <v>0</v>
      </c>
      <c r="P21" s="36"/>
      <c r="Q21" s="37">
        <v>0</v>
      </c>
      <c r="R21" s="19"/>
      <c r="S21" s="35">
        <v>0</v>
      </c>
      <c r="T21" s="36"/>
      <c r="U21" s="37">
        <v>0</v>
      </c>
      <c r="V21" s="26"/>
      <c r="W21" s="35">
        <v>0</v>
      </c>
      <c r="X21" s="36"/>
      <c r="Y21" s="37">
        <v>0</v>
      </c>
      <c r="Z21" s="19"/>
      <c r="AA21" s="35">
        <v>0</v>
      </c>
      <c r="AB21" s="36"/>
      <c r="AC21" s="37">
        <v>0</v>
      </c>
      <c r="AD21" s="26"/>
      <c r="AE21" s="35">
        <v>0</v>
      </c>
      <c r="AF21" s="36"/>
      <c r="AG21" s="37">
        <v>0</v>
      </c>
      <c r="AH21" s="19"/>
      <c r="AI21" s="35">
        <v>0</v>
      </c>
      <c r="AJ21" s="36"/>
      <c r="AK21" s="37">
        <v>0</v>
      </c>
      <c r="AL21" s="131"/>
      <c r="AM21" s="130"/>
      <c r="AN21" s="6"/>
      <c r="AO21" s="6"/>
    </row>
    <row r="22" spans="1:41" ht="14.5" customHeight="1">
      <c r="A22" s="13"/>
      <c r="B22" s="112"/>
      <c r="C22" s="149">
        <f t="shared" si="2"/>
        <v>1</v>
      </c>
      <c r="D22" s="20"/>
      <c r="E22" s="18" t="s">
        <v>109</v>
      </c>
      <c r="F22" s="20"/>
      <c r="G22" s="149">
        <f t="shared" si="3"/>
        <v>2</v>
      </c>
      <c r="H22" s="20"/>
      <c r="I22" s="89" t="s">
        <v>84</v>
      </c>
      <c r="J22" s="19"/>
      <c r="K22" s="35">
        <v>0</v>
      </c>
      <c r="L22" s="36"/>
      <c r="M22" s="37">
        <v>0</v>
      </c>
      <c r="N22" s="26"/>
      <c r="O22" s="35">
        <v>0</v>
      </c>
      <c r="P22" s="36"/>
      <c r="Q22" s="37">
        <v>0</v>
      </c>
      <c r="R22" s="19"/>
      <c r="S22" s="35">
        <v>0</v>
      </c>
      <c r="T22" s="36"/>
      <c r="U22" s="37">
        <v>0</v>
      </c>
      <c r="V22" s="26"/>
      <c r="W22" s="35">
        <v>0</v>
      </c>
      <c r="X22" s="36"/>
      <c r="Y22" s="37">
        <v>0</v>
      </c>
      <c r="Z22" s="19"/>
      <c r="AA22" s="35">
        <v>0</v>
      </c>
      <c r="AB22" s="36"/>
      <c r="AC22" s="37">
        <v>0</v>
      </c>
      <c r="AD22" s="26"/>
      <c r="AE22" s="35">
        <v>0</v>
      </c>
      <c r="AF22" s="36"/>
      <c r="AG22" s="37">
        <v>0</v>
      </c>
      <c r="AH22" s="19"/>
      <c r="AI22" s="35">
        <v>0</v>
      </c>
      <c r="AJ22" s="36"/>
      <c r="AK22" s="37">
        <v>0</v>
      </c>
      <c r="AL22" s="131"/>
      <c r="AM22" s="130"/>
      <c r="AN22" s="6"/>
      <c r="AO22" s="6"/>
    </row>
    <row r="23" spans="1:41" ht="14.5" customHeight="1">
      <c r="A23" s="13"/>
      <c r="B23" s="112"/>
      <c r="C23" s="149">
        <f t="shared" si="2"/>
        <v>2</v>
      </c>
      <c r="D23" s="20"/>
      <c r="E23" s="18" t="s">
        <v>109</v>
      </c>
      <c r="F23" s="20"/>
      <c r="G23" s="149">
        <f t="shared" si="3"/>
        <v>3</v>
      </c>
      <c r="H23" s="20"/>
      <c r="I23" s="89" t="s">
        <v>84</v>
      </c>
      <c r="J23" s="19"/>
      <c r="K23" s="35">
        <v>0</v>
      </c>
      <c r="L23" s="36"/>
      <c r="M23" s="37">
        <v>0</v>
      </c>
      <c r="N23" s="26"/>
      <c r="O23" s="35">
        <v>0</v>
      </c>
      <c r="P23" s="36"/>
      <c r="Q23" s="37">
        <v>0</v>
      </c>
      <c r="R23" s="19"/>
      <c r="S23" s="35">
        <v>0</v>
      </c>
      <c r="T23" s="36"/>
      <c r="U23" s="37">
        <v>0</v>
      </c>
      <c r="V23" s="26"/>
      <c r="W23" s="35">
        <v>0</v>
      </c>
      <c r="X23" s="36"/>
      <c r="Y23" s="37">
        <v>0</v>
      </c>
      <c r="Z23" s="19"/>
      <c r="AA23" s="35">
        <v>0</v>
      </c>
      <c r="AB23" s="36"/>
      <c r="AC23" s="37">
        <v>0</v>
      </c>
      <c r="AD23" s="26"/>
      <c r="AE23" s="35">
        <v>0</v>
      </c>
      <c r="AF23" s="36"/>
      <c r="AG23" s="37">
        <v>0</v>
      </c>
      <c r="AH23" s="19"/>
      <c r="AI23" s="35">
        <v>0</v>
      </c>
      <c r="AJ23" s="36"/>
      <c r="AK23" s="37">
        <v>0</v>
      </c>
      <c r="AL23" s="131"/>
      <c r="AM23" s="130"/>
      <c r="AN23" s="6"/>
      <c r="AO23" s="6"/>
    </row>
    <row r="24" spans="1:41" ht="14.5" customHeight="1">
      <c r="A24" s="13"/>
      <c r="B24" s="112"/>
      <c r="C24" s="149">
        <f t="shared" si="2"/>
        <v>3</v>
      </c>
      <c r="D24" s="20"/>
      <c r="E24" s="18" t="s">
        <v>109</v>
      </c>
      <c r="F24" s="20"/>
      <c r="G24" s="149">
        <f t="shared" si="3"/>
        <v>4</v>
      </c>
      <c r="H24" s="20"/>
      <c r="I24" s="89" t="s">
        <v>84</v>
      </c>
      <c r="J24" s="19"/>
      <c r="K24" s="35">
        <v>0</v>
      </c>
      <c r="L24" s="36"/>
      <c r="M24" s="37">
        <v>0</v>
      </c>
      <c r="N24" s="26"/>
      <c r="O24" s="35">
        <v>0</v>
      </c>
      <c r="P24" s="36"/>
      <c r="Q24" s="37">
        <v>0</v>
      </c>
      <c r="R24" s="19"/>
      <c r="S24" s="35">
        <v>0</v>
      </c>
      <c r="T24" s="36"/>
      <c r="U24" s="37">
        <v>0</v>
      </c>
      <c r="V24" s="26"/>
      <c r="W24" s="35">
        <v>0</v>
      </c>
      <c r="X24" s="36"/>
      <c r="Y24" s="37">
        <v>0</v>
      </c>
      <c r="Z24" s="19"/>
      <c r="AA24" s="35">
        <v>0</v>
      </c>
      <c r="AB24" s="36"/>
      <c r="AC24" s="37">
        <v>0</v>
      </c>
      <c r="AD24" s="26"/>
      <c r="AE24" s="35">
        <v>0</v>
      </c>
      <c r="AF24" s="36"/>
      <c r="AG24" s="37">
        <v>0</v>
      </c>
      <c r="AH24" s="19"/>
      <c r="AI24" s="35">
        <v>0</v>
      </c>
      <c r="AJ24" s="36"/>
      <c r="AK24" s="37">
        <v>0</v>
      </c>
      <c r="AL24" s="131"/>
      <c r="AM24" s="130"/>
      <c r="AN24" s="6"/>
      <c r="AO24" s="6"/>
    </row>
    <row r="25" spans="1:41" ht="14.5" customHeight="1">
      <c r="A25" s="13"/>
      <c r="B25" s="112"/>
      <c r="C25" s="149">
        <f t="shared" si="2"/>
        <v>4</v>
      </c>
      <c r="D25" s="20"/>
      <c r="E25" s="18" t="s">
        <v>109</v>
      </c>
      <c r="F25" s="20"/>
      <c r="G25" s="149">
        <f t="shared" si="3"/>
        <v>5</v>
      </c>
      <c r="H25" s="20"/>
      <c r="I25" s="89" t="s">
        <v>84</v>
      </c>
      <c r="J25" s="19"/>
      <c r="K25" s="35">
        <v>0</v>
      </c>
      <c r="L25" s="36"/>
      <c r="M25" s="37">
        <v>0</v>
      </c>
      <c r="N25" s="26"/>
      <c r="O25" s="35">
        <v>0</v>
      </c>
      <c r="P25" s="36"/>
      <c r="Q25" s="37">
        <v>0</v>
      </c>
      <c r="R25" s="19"/>
      <c r="S25" s="35">
        <v>0</v>
      </c>
      <c r="T25" s="36"/>
      <c r="U25" s="37">
        <v>0</v>
      </c>
      <c r="V25" s="26"/>
      <c r="W25" s="35">
        <v>0</v>
      </c>
      <c r="X25" s="36"/>
      <c r="Y25" s="37">
        <v>0</v>
      </c>
      <c r="Z25" s="19"/>
      <c r="AA25" s="35">
        <v>0</v>
      </c>
      <c r="AB25" s="36"/>
      <c r="AC25" s="37">
        <v>0</v>
      </c>
      <c r="AD25" s="26"/>
      <c r="AE25" s="35">
        <v>0</v>
      </c>
      <c r="AF25" s="36"/>
      <c r="AG25" s="37">
        <v>0</v>
      </c>
      <c r="AH25" s="19"/>
      <c r="AI25" s="35">
        <v>0</v>
      </c>
      <c r="AJ25" s="36"/>
      <c r="AK25" s="37">
        <v>0</v>
      </c>
      <c r="AL25" s="131"/>
      <c r="AM25" s="130"/>
      <c r="AN25" s="6"/>
      <c r="AO25" s="6"/>
    </row>
    <row r="26" spans="1:41" ht="14.5" customHeight="1">
      <c r="A26" s="13"/>
      <c r="B26" s="112"/>
      <c r="C26" s="149">
        <f t="shared" si="2"/>
        <v>5</v>
      </c>
      <c r="D26" s="20"/>
      <c r="E26" s="18" t="s">
        <v>109</v>
      </c>
      <c r="F26" s="20"/>
      <c r="G26" s="149">
        <f t="shared" si="3"/>
        <v>6</v>
      </c>
      <c r="H26" s="20"/>
      <c r="I26" s="89" t="s">
        <v>84</v>
      </c>
      <c r="J26" s="19"/>
      <c r="K26" s="35">
        <v>0</v>
      </c>
      <c r="L26" s="36"/>
      <c r="M26" s="37">
        <v>0</v>
      </c>
      <c r="N26" s="26"/>
      <c r="O26" s="35">
        <v>0</v>
      </c>
      <c r="P26" s="36"/>
      <c r="Q26" s="37">
        <v>0</v>
      </c>
      <c r="R26" s="19"/>
      <c r="S26" s="35">
        <v>0</v>
      </c>
      <c r="T26" s="36"/>
      <c r="U26" s="37">
        <v>0</v>
      </c>
      <c r="V26" s="26"/>
      <c r="W26" s="35">
        <v>0</v>
      </c>
      <c r="X26" s="36"/>
      <c r="Y26" s="37">
        <v>0</v>
      </c>
      <c r="Z26" s="19"/>
      <c r="AA26" s="35">
        <v>0</v>
      </c>
      <c r="AB26" s="36"/>
      <c r="AC26" s="37">
        <v>0</v>
      </c>
      <c r="AD26" s="26"/>
      <c r="AE26" s="35">
        <v>0</v>
      </c>
      <c r="AF26" s="36"/>
      <c r="AG26" s="37">
        <v>0</v>
      </c>
      <c r="AH26" s="19"/>
      <c r="AI26" s="35">
        <v>0</v>
      </c>
      <c r="AJ26" s="36"/>
      <c r="AK26" s="37">
        <v>0</v>
      </c>
      <c r="AL26" s="131"/>
      <c r="AM26" s="130"/>
      <c r="AN26" s="6"/>
      <c r="AO26" s="6"/>
    </row>
    <row r="27" spans="1:41" ht="14.5" customHeight="1" thickBot="1">
      <c r="A27" s="13"/>
      <c r="B27" s="24"/>
      <c r="C27" s="149">
        <f t="shared" si="2"/>
        <v>6</v>
      </c>
      <c r="D27" s="20"/>
      <c r="E27" s="18" t="s">
        <v>109</v>
      </c>
      <c r="F27" s="20"/>
      <c r="G27" s="149">
        <f t="shared" si="3"/>
        <v>7</v>
      </c>
      <c r="H27" s="20"/>
      <c r="I27" s="89" t="s">
        <v>84</v>
      </c>
      <c r="J27" s="19"/>
      <c r="K27" s="328">
        <v>0</v>
      </c>
      <c r="L27" s="329"/>
      <c r="M27" s="330">
        <v>0</v>
      </c>
      <c r="N27" s="26"/>
      <c r="O27" s="328">
        <v>0</v>
      </c>
      <c r="P27" s="329"/>
      <c r="Q27" s="330">
        <v>0</v>
      </c>
      <c r="R27" s="19"/>
      <c r="S27" s="328">
        <v>0</v>
      </c>
      <c r="T27" s="329"/>
      <c r="U27" s="330">
        <v>0</v>
      </c>
      <c r="V27" s="26"/>
      <c r="W27" s="328">
        <v>0</v>
      </c>
      <c r="X27" s="329"/>
      <c r="Y27" s="330">
        <v>0</v>
      </c>
      <c r="Z27" s="19"/>
      <c r="AA27" s="328">
        <v>0</v>
      </c>
      <c r="AB27" s="329"/>
      <c r="AC27" s="330">
        <v>0</v>
      </c>
      <c r="AD27" s="26"/>
      <c r="AE27" s="328">
        <v>0</v>
      </c>
      <c r="AF27" s="329"/>
      <c r="AG27" s="330">
        <v>0</v>
      </c>
      <c r="AH27" s="19"/>
      <c r="AI27" s="328">
        <v>0</v>
      </c>
      <c r="AJ27" s="329"/>
      <c r="AK27" s="330">
        <v>0</v>
      </c>
      <c r="AL27" s="131"/>
      <c r="AM27" s="130"/>
      <c r="AN27" s="6"/>
      <c r="AO27" s="6"/>
    </row>
    <row r="28" spans="1:41" ht="10" customHeight="1" thickBot="1">
      <c r="A28" s="13"/>
      <c r="B28" s="55"/>
      <c r="C28" s="141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130"/>
      <c r="AN28" s="6"/>
      <c r="AO28" s="6"/>
    </row>
    <row r="29" spans="1:41" ht="10" customHeight="1" thickTop="1">
      <c r="A29" s="8"/>
      <c r="B29" s="7"/>
      <c r="C29" s="13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30"/>
      <c r="AN29" s="6"/>
      <c r="AO29" s="6"/>
    </row>
    <row r="30" spans="1:41" ht="10" customHeight="1">
      <c r="A30" s="8"/>
      <c r="B30" s="7"/>
      <c r="C30" s="13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30"/>
      <c r="AN30" s="6"/>
      <c r="AO30" s="6"/>
    </row>
    <row r="31" spans="1:41" ht="10" customHeight="1">
      <c r="A31" s="8"/>
      <c r="B31" s="7"/>
      <c r="C31" s="13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30"/>
      <c r="AN31" s="6"/>
      <c r="AO31" s="6"/>
    </row>
    <row r="32" spans="1:41" ht="15.75" customHeight="1">
      <c r="A32" s="7"/>
      <c r="B32" s="7"/>
      <c r="C32" s="13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30"/>
      <c r="AN32" s="6"/>
      <c r="AO32" s="6"/>
    </row>
    <row r="33" spans="1:41" ht="15.75" customHeight="1">
      <c r="A33" s="7"/>
      <c r="B33" s="7"/>
      <c r="C33" s="13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6"/>
      <c r="AN33" s="6"/>
      <c r="AO33" s="6"/>
    </row>
    <row r="34" spans="1:41" ht="15.75" customHeight="1">
      <c r="A34" s="7"/>
      <c r="B34" s="7"/>
      <c r="C34" s="13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/>
      <c r="AN34" s="6"/>
      <c r="AO34" s="6"/>
    </row>
    <row r="35" spans="1:41" ht="15.75" customHeight="1">
      <c r="A35" s="7"/>
      <c r="B35" s="7"/>
      <c r="C35" s="13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6"/>
      <c r="AN35" s="6"/>
      <c r="AO35" s="6"/>
    </row>
    <row r="36" spans="1:41" ht="15.75" customHeight="1">
      <c r="A36" s="7"/>
      <c r="B36" s="7"/>
      <c r="C36" s="13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6"/>
      <c r="AN36" s="6"/>
      <c r="AO36" s="6"/>
    </row>
    <row r="37" spans="1:41" ht="12" customHeight="1">
      <c r="A37" s="7"/>
      <c r="B37" s="7"/>
      <c r="C37" s="13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6"/>
      <c r="AN37" s="6"/>
      <c r="AO37" s="6"/>
    </row>
    <row r="38" spans="1:41" ht="15.75" customHeight="1">
      <c r="A38" s="7"/>
      <c r="B38" s="7"/>
      <c r="C38" s="13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6"/>
      <c r="AN38" s="6"/>
      <c r="AO38" s="6"/>
    </row>
    <row r="39" spans="1:41" ht="12" customHeight="1">
      <c r="A39" s="7"/>
      <c r="B39" s="7"/>
      <c r="C39" s="13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6"/>
      <c r="AN39" s="6"/>
      <c r="AO39" s="6"/>
    </row>
    <row r="40" spans="1:41" ht="15.75" customHeight="1">
      <c r="A40" s="7"/>
      <c r="B40" s="7"/>
      <c r="C40" s="13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6"/>
      <c r="AN40" s="6"/>
      <c r="AO40" s="6"/>
    </row>
    <row r="41" spans="1:41" ht="15.75" customHeight="1">
      <c r="A41" s="59"/>
      <c r="B41" s="59"/>
      <c r="C41" s="14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41" ht="15.75" customHeight="1">
      <c r="A42" s="59"/>
      <c r="B42" s="59"/>
      <c r="C42" s="142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41" ht="15.75" customHeight="1">
      <c r="A43" s="59"/>
      <c r="B43" s="59"/>
      <c r="C43" s="142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41" ht="15.75" customHeight="1">
      <c r="A44" s="59"/>
      <c r="B44" s="59"/>
      <c r="C44" s="142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41" ht="12" customHeight="1">
      <c r="A45" s="59"/>
      <c r="B45" s="59"/>
      <c r="C45" s="142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41" ht="15.75" customHeight="1">
      <c r="A46" s="59"/>
      <c r="B46" s="59"/>
      <c r="C46" s="142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41" ht="15.75" customHeight="1">
      <c r="A47" s="59"/>
      <c r="B47" s="59"/>
      <c r="C47" s="142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41" ht="15.75" customHeight="1">
      <c r="A48" s="59"/>
      <c r="B48" s="59"/>
      <c r="C48" s="142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ht="15.75" customHeight="1">
      <c r="A49" s="59"/>
      <c r="B49" s="59"/>
      <c r="C49" s="142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ht="15.75" customHeight="1">
      <c r="A50" s="59"/>
      <c r="B50" s="59"/>
      <c r="C50" s="142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ht="15.75" customHeight="1">
      <c r="A51" s="59"/>
      <c r="B51" s="59"/>
      <c r="C51" s="142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ht="15.75" customHeight="1">
      <c r="A52" s="59"/>
      <c r="B52" s="59"/>
      <c r="C52" s="142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ht="15.75" customHeight="1">
      <c r="A53" s="59"/>
      <c r="B53" s="59"/>
      <c r="C53" s="142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ht="15.75" customHeight="1">
      <c r="A54" s="59"/>
      <c r="B54" s="59"/>
      <c r="C54" s="142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1:38" ht="15.75" customHeight="1">
      <c r="A55" s="59"/>
      <c r="B55" s="59"/>
      <c r="C55" s="142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ht="15.75" customHeight="1">
      <c r="A56" s="59"/>
      <c r="B56" s="59"/>
      <c r="C56" s="142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1:38" ht="15.75" customHeight="1">
      <c r="A57" s="59"/>
      <c r="B57" s="59"/>
      <c r="C57" s="142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ht="15.75" customHeight="1">
      <c r="A58" s="59"/>
      <c r="B58" s="59"/>
      <c r="C58" s="14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ht="15.75" customHeight="1">
      <c r="A59" s="59"/>
      <c r="B59" s="59"/>
      <c r="C59" s="142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ht="15.75" customHeight="1">
      <c r="A60" s="59"/>
      <c r="B60" s="59"/>
      <c r="C60" s="142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1:38" ht="15.75" customHeight="1">
      <c r="A61" s="59"/>
      <c r="B61" s="59"/>
      <c r="C61" s="142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1:38" ht="15.75" customHeight="1">
      <c r="A62" s="59"/>
      <c r="B62" s="59"/>
      <c r="C62" s="142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</row>
    <row r="63" spans="1:38" ht="15.75" customHeight="1">
      <c r="A63" s="59"/>
      <c r="B63" s="59"/>
      <c r="C63" s="142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</row>
    <row r="64" spans="1:38" ht="15.75" customHeight="1">
      <c r="A64" s="59"/>
      <c r="B64" s="59"/>
      <c r="C64" s="142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1:38" ht="15.75" customHeight="1">
      <c r="A65" s="59"/>
      <c r="B65" s="59"/>
      <c r="C65" s="142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ht="15.75" customHeight="1">
      <c r="A66" s="59"/>
      <c r="B66" s="59"/>
      <c r="C66" s="142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ht="15.75" customHeight="1">
      <c r="A67" s="59"/>
      <c r="B67" s="59"/>
      <c r="C67" s="142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1:38" ht="15.75" customHeight="1">
      <c r="A68" s="59"/>
      <c r="B68" s="59"/>
      <c r="C68" s="142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1:38" ht="15.75" customHeight="1">
      <c r="A69" s="59"/>
      <c r="B69" s="59"/>
      <c r="C69" s="142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  <row r="70" spans="1:38" ht="15.75" customHeight="1">
      <c r="A70" s="59"/>
      <c r="B70" s="59"/>
      <c r="C70" s="142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</row>
    <row r="71" spans="1:38" ht="15.75" customHeight="1">
      <c r="A71" s="59"/>
      <c r="B71" s="59"/>
      <c r="C71" s="142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38" ht="15.75" customHeight="1">
      <c r="A72" s="59"/>
      <c r="B72" s="59"/>
      <c r="C72" s="142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</row>
    <row r="73" spans="1:38" ht="15.75" customHeight="1">
      <c r="A73" s="59"/>
      <c r="B73" s="59"/>
      <c r="C73" s="142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</row>
    <row r="74" spans="1:38" ht="15.75" customHeight="1">
      <c r="A74" s="59"/>
      <c r="B74" s="59"/>
      <c r="C74" s="142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</row>
    <row r="75" spans="1:38" ht="15.75" customHeight="1">
      <c r="A75" s="59"/>
      <c r="B75" s="59"/>
      <c r="C75" s="14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</row>
    <row r="76" spans="1:38" ht="15.75" customHeight="1">
      <c r="A76" s="59"/>
      <c r="B76" s="59"/>
      <c r="C76" s="142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38" ht="15.75" customHeight="1">
      <c r="A77" s="59"/>
      <c r="B77" s="59"/>
      <c r="C77" s="14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38" ht="15.75" customHeight="1">
      <c r="A78" s="59"/>
      <c r="B78" s="59"/>
      <c r="C78" s="142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38" ht="15.75" customHeight="1">
      <c r="A79" s="59"/>
      <c r="B79" s="59"/>
      <c r="C79" s="142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38" ht="15.75" customHeight="1">
      <c r="A80" s="59"/>
      <c r="B80" s="59"/>
      <c r="C80" s="142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1:38" ht="15.75" customHeight="1">
      <c r="A81" s="59"/>
      <c r="B81" s="59"/>
      <c r="C81" s="142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1:38" ht="15.75" customHeight="1">
      <c r="A82" s="59"/>
      <c r="B82" s="59"/>
      <c r="C82" s="142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1:38" ht="15.75" customHeight="1">
      <c r="A83" s="59"/>
      <c r="B83" s="59"/>
      <c r="C83" s="142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1:38" ht="15.75" customHeight="1">
      <c r="A84" s="59"/>
      <c r="B84" s="59"/>
      <c r="C84" s="142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1:38" ht="15.75" customHeight="1">
      <c r="A85" s="59"/>
      <c r="B85" s="59"/>
      <c r="C85" s="142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1:38" ht="15.75" customHeight="1">
      <c r="A86" s="59"/>
      <c r="B86" s="59"/>
      <c r="C86" s="142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</row>
    <row r="87" spans="1:38" ht="15.75" customHeight="1">
      <c r="A87" s="59"/>
      <c r="B87" s="59"/>
      <c r="C87" s="142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</row>
    <row r="88" spans="1:38" ht="15.75" customHeight="1">
      <c r="A88" s="59"/>
      <c r="B88" s="59"/>
      <c r="C88" s="142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</row>
    <row r="89" spans="1:38" ht="15.75" customHeight="1">
      <c r="A89" s="59"/>
      <c r="B89" s="59"/>
      <c r="C89" s="142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</row>
    <row r="90" spans="1:38" ht="15.75" customHeight="1">
      <c r="A90" s="59"/>
      <c r="B90" s="59"/>
      <c r="C90" s="142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</row>
    <row r="91" spans="1:38" ht="15.75" customHeight="1">
      <c r="A91" s="59"/>
      <c r="B91" s="59"/>
      <c r="C91" s="142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38" ht="15.75" customHeight="1">
      <c r="A92" s="59"/>
      <c r="B92" s="59"/>
      <c r="C92" s="14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</row>
    <row r="93" spans="1:38" ht="15.75" customHeight="1">
      <c r="A93" s="59"/>
      <c r="B93" s="59"/>
      <c r="C93" s="142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</row>
    <row r="94" spans="1:38" ht="15.75" customHeight="1">
      <c r="A94" s="59"/>
      <c r="B94" s="59"/>
      <c r="C94" s="142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</row>
    <row r="95" spans="1:38" ht="15.75" customHeight="1">
      <c r="A95" s="59"/>
      <c r="B95" s="59"/>
      <c r="C95" s="142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</row>
    <row r="96" spans="1:38" ht="15.75" customHeight="1">
      <c r="A96" s="59"/>
      <c r="B96" s="59"/>
      <c r="C96" s="142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</row>
    <row r="97" spans="1:38" ht="15.75" customHeight="1">
      <c r="A97" s="59"/>
      <c r="B97" s="59"/>
      <c r="C97" s="142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</row>
    <row r="98" spans="1:38" ht="15.75" customHeight="1">
      <c r="A98" s="59"/>
      <c r="B98" s="59"/>
      <c r="C98" s="142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</row>
    <row r="99" spans="1:38" ht="15.75" customHeight="1">
      <c r="A99" s="59"/>
      <c r="B99" s="59"/>
      <c r="C99" s="142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</row>
    <row r="100" spans="1:38" ht="15.75" customHeight="1">
      <c r="A100" s="59"/>
      <c r="B100" s="59"/>
      <c r="C100" s="142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</row>
    <row r="101" spans="1:38" ht="15.75" customHeight="1">
      <c r="A101" s="59"/>
      <c r="B101" s="59"/>
      <c r="C101" s="142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</row>
    <row r="102" spans="1:38" ht="15.75" customHeight="1">
      <c r="A102" s="59"/>
      <c r="B102" s="59"/>
      <c r="C102" s="142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</row>
    <row r="103" spans="1:38" ht="15.75" customHeight="1">
      <c r="A103" s="59"/>
      <c r="B103" s="59"/>
      <c r="C103" s="142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</row>
    <row r="104" spans="1:38" ht="15.75" customHeight="1">
      <c r="A104" s="59"/>
      <c r="B104" s="59"/>
      <c r="C104" s="14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</row>
    <row r="105" spans="1:38" ht="15.75" customHeight="1">
      <c r="A105" s="59"/>
      <c r="B105" s="59"/>
      <c r="C105" s="142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1:38" ht="15.75" customHeight="1">
      <c r="A106" s="59"/>
      <c r="B106" s="59"/>
      <c r="C106" s="142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</row>
    <row r="107" spans="1:38" ht="15.75" customHeight="1">
      <c r="A107" s="59"/>
      <c r="B107" s="59"/>
      <c r="C107" s="142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</row>
    <row r="108" spans="1:38" ht="15.75" customHeight="1">
      <c r="A108" s="59"/>
      <c r="B108" s="59"/>
      <c r="C108" s="142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1:38" ht="15.75" customHeight="1">
      <c r="A109" s="59"/>
      <c r="B109" s="59"/>
      <c r="C109" s="142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ht="15.75" customHeight="1">
      <c r="A110" s="59"/>
      <c r="B110" s="59"/>
      <c r="C110" s="142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</row>
    <row r="111" spans="1:38" ht="15.75" customHeight="1">
      <c r="A111" s="59"/>
      <c r="B111" s="59"/>
      <c r="C111" s="142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ht="15.75" customHeight="1">
      <c r="A112" s="59"/>
      <c r="B112" s="59"/>
      <c r="C112" s="142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ht="15.75" customHeight="1">
      <c r="A113" s="59"/>
      <c r="B113" s="59"/>
      <c r="C113" s="142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1:38" ht="15.75" customHeight="1">
      <c r="A114" s="59"/>
      <c r="B114" s="59"/>
      <c r="C114" s="142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</row>
    <row r="115" spans="1:38" ht="15.75" customHeight="1">
      <c r="A115" s="59"/>
      <c r="B115" s="59"/>
      <c r="C115" s="142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38" ht="15.75" customHeight="1">
      <c r="A116" s="59"/>
      <c r="B116" s="59"/>
      <c r="C116" s="142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</row>
    <row r="117" spans="1:38" ht="15.75" customHeight="1">
      <c r="A117" s="59"/>
      <c r="B117" s="59"/>
      <c r="C117" s="142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</row>
    <row r="118" spans="1:38" ht="15.75" customHeight="1">
      <c r="A118" s="59"/>
      <c r="B118" s="59"/>
      <c r="C118" s="142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</row>
    <row r="119" spans="1:38" ht="15.75" customHeight="1">
      <c r="A119" s="59"/>
      <c r="B119" s="59"/>
      <c r="C119" s="142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</row>
    <row r="120" spans="1:38" ht="15.75" customHeight="1">
      <c r="A120" s="59"/>
      <c r="B120" s="59"/>
      <c r="C120" s="142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</row>
    <row r="121" spans="1:38" ht="15.75" customHeight="1">
      <c r="A121" s="59"/>
      <c r="B121" s="59"/>
      <c r="C121" s="142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</row>
    <row r="122" spans="1:38" ht="15.75" customHeight="1">
      <c r="A122" s="59"/>
      <c r="B122" s="59"/>
      <c r="C122" s="142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</row>
    <row r="123" spans="1:38" ht="15.75" customHeight="1">
      <c r="A123" s="59"/>
      <c r="B123" s="59"/>
      <c r="C123" s="142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</row>
    <row r="124" spans="1:38" ht="15.75" customHeight="1">
      <c r="A124" s="59"/>
      <c r="B124" s="59"/>
      <c r="C124" s="142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</row>
    <row r="125" spans="1:38" ht="15.75" customHeight="1">
      <c r="A125" s="59"/>
      <c r="B125" s="59"/>
      <c r="C125" s="142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</row>
    <row r="126" spans="1:38" ht="15.75" customHeight="1">
      <c r="A126" s="59"/>
      <c r="B126" s="59"/>
      <c r="C126" s="142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</row>
    <row r="127" spans="1:38" ht="15.75" customHeight="1">
      <c r="A127" s="59"/>
      <c r="B127" s="59"/>
      <c r="C127" s="142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</row>
    <row r="128" spans="1:38" ht="15.75" customHeight="1">
      <c r="A128" s="59"/>
      <c r="B128" s="59"/>
      <c r="C128" s="142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</row>
    <row r="129" spans="1:38" ht="15.75" customHeight="1">
      <c r="A129" s="59"/>
      <c r="B129" s="59"/>
      <c r="C129" s="142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</row>
    <row r="130" spans="1:38" ht="15.75" customHeight="1">
      <c r="A130" s="59"/>
      <c r="B130" s="59"/>
      <c r="C130" s="142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</row>
    <row r="131" spans="1:38" ht="15.75" customHeight="1">
      <c r="A131" s="59"/>
      <c r="B131" s="59"/>
      <c r="C131" s="142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</row>
    <row r="132" spans="1:38" ht="15.75" customHeight="1">
      <c r="A132" s="59"/>
      <c r="B132" s="59"/>
      <c r="C132" s="142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</row>
    <row r="133" spans="1:38" ht="15.75" customHeight="1">
      <c r="A133" s="59"/>
      <c r="B133" s="59"/>
      <c r="C133" s="142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1:38" ht="15.75" customHeight="1">
      <c r="A134" s="59"/>
      <c r="B134" s="59"/>
      <c r="C134" s="142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</row>
    <row r="135" spans="1:38" ht="15.75" customHeight="1">
      <c r="A135" s="59"/>
      <c r="B135" s="59"/>
      <c r="C135" s="142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</row>
    <row r="136" spans="1:38" ht="15.75" customHeight="1">
      <c r="A136" s="59"/>
      <c r="B136" s="59"/>
      <c r="C136" s="142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</row>
    <row r="137" spans="1:38" ht="15.75" customHeight="1">
      <c r="A137" s="59"/>
      <c r="B137" s="59"/>
      <c r="C137" s="142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1:38" ht="15.75" customHeight="1">
      <c r="A138" s="59"/>
      <c r="B138" s="59"/>
      <c r="C138" s="142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</row>
    <row r="139" spans="1:38" ht="15.75" customHeight="1">
      <c r="A139" s="59"/>
      <c r="B139" s="59"/>
      <c r="C139" s="142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</row>
    <row r="140" spans="1:38" ht="15.75" customHeight="1">
      <c r="A140" s="59"/>
      <c r="B140" s="59"/>
      <c r="C140" s="142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</row>
    <row r="141" spans="1:38" ht="15.75" customHeight="1">
      <c r="A141" s="59"/>
      <c r="B141" s="59"/>
      <c r="C141" s="142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</row>
    <row r="142" spans="1:38" ht="15.75" customHeight="1">
      <c r="A142" s="59"/>
      <c r="B142" s="59"/>
      <c r="C142" s="142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</row>
    <row r="143" spans="1:38" ht="15.75" customHeight="1">
      <c r="A143" s="59"/>
      <c r="B143" s="59"/>
      <c r="C143" s="142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</row>
    <row r="144" spans="1:38" ht="15.75" customHeight="1">
      <c r="A144" s="59"/>
      <c r="B144" s="59"/>
      <c r="C144" s="142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</row>
    <row r="145" spans="1:38" ht="15.75" customHeight="1">
      <c r="A145" s="59"/>
      <c r="B145" s="59"/>
      <c r="C145" s="142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</row>
    <row r="146" spans="1:38" ht="15.75" customHeight="1">
      <c r="A146" s="59"/>
      <c r="B146" s="59"/>
      <c r="C146" s="142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</row>
    <row r="147" spans="1:38" ht="15.75" customHeight="1">
      <c r="A147" s="59"/>
      <c r="B147" s="59"/>
      <c r="C147" s="142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</row>
    <row r="148" spans="1:38" ht="15.75" customHeight="1">
      <c r="A148" s="59"/>
      <c r="B148" s="59"/>
      <c r="C148" s="142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</row>
    <row r="149" spans="1:38" ht="15.75" customHeight="1">
      <c r="A149" s="59"/>
      <c r="B149" s="59"/>
      <c r="C149" s="142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</row>
    <row r="150" spans="1:38" ht="15.75" customHeight="1">
      <c r="A150" s="59"/>
      <c r="B150" s="59"/>
      <c r="C150" s="142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</row>
    <row r="151" spans="1:38" ht="15.75" customHeight="1">
      <c r="A151" s="59"/>
      <c r="B151" s="59"/>
      <c r="C151" s="142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</row>
    <row r="152" spans="1:38" ht="15.75" customHeight="1">
      <c r="A152" s="59"/>
      <c r="B152" s="59"/>
      <c r="C152" s="142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</row>
    <row r="153" spans="1:38" ht="15.75" customHeight="1">
      <c r="A153" s="59"/>
      <c r="B153" s="59"/>
      <c r="C153" s="142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1:38" ht="15.75" customHeight="1">
      <c r="A154" s="59"/>
      <c r="B154" s="59"/>
      <c r="C154" s="142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</row>
    <row r="155" spans="1:38" ht="15.75" customHeight="1">
      <c r="A155" s="59"/>
      <c r="B155" s="59"/>
      <c r="C155" s="142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1:38" ht="15.75" customHeight="1">
      <c r="A156" s="59"/>
      <c r="B156" s="59"/>
      <c r="C156" s="142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</row>
    <row r="157" spans="1:38" ht="15.75" customHeight="1">
      <c r="A157" s="59"/>
      <c r="B157" s="59"/>
      <c r="C157" s="142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1:38" ht="15.75" customHeight="1">
      <c r="A158" s="59"/>
      <c r="B158" s="59"/>
      <c r="C158" s="142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</row>
    <row r="159" spans="1:38" ht="15.75" customHeight="1">
      <c r="A159" s="59"/>
      <c r="B159" s="59"/>
      <c r="C159" s="142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1:38" ht="15.75" customHeight="1">
      <c r="A160" s="59"/>
      <c r="B160" s="59"/>
      <c r="C160" s="142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</row>
    <row r="161" spans="1:38" ht="15.75" customHeight="1">
      <c r="A161" s="59"/>
      <c r="B161" s="59"/>
      <c r="C161" s="142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1:38" ht="15.75" customHeight="1">
      <c r="A162" s="59"/>
      <c r="B162" s="59"/>
      <c r="C162" s="142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</row>
    <row r="163" spans="1:38" ht="15.75" customHeight="1">
      <c r="A163" s="59"/>
      <c r="B163" s="59"/>
      <c r="C163" s="142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1:38" ht="15.75" customHeight="1">
      <c r="A164" s="59"/>
      <c r="B164" s="59"/>
      <c r="C164" s="142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</row>
    <row r="165" spans="1:38" ht="15.75" customHeight="1">
      <c r="A165" s="59"/>
      <c r="B165" s="59"/>
      <c r="C165" s="142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1:38" ht="15.75" customHeight="1">
      <c r="A166" s="59"/>
      <c r="B166" s="59"/>
      <c r="C166" s="142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</row>
    <row r="167" spans="1:38" ht="15.75" customHeight="1">
      <c r="A167" s="59"/>
      <c r="B167" s="59"/>
      <c r="C167" s="142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1:38" ht="15.75" customHeight="1">
      <c r="A168" s="59"/>
      <c r="B168" s="59"/>
      <c r="C168" s="142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</row>
    <row r="169" spans="1:38" ht="15.75" customHeight="1">
      <c r="A169" s="59"/>
      <c r="B169" s="59"/>
      <c r="C169" s="142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1:38" ht="15.75" customHeight="1">
      <c r="A170" s="59"/>
      <c r="B170" s="59"/>
      <c r="C170" s="142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</row>
    <row r="171" spans="1:38" ht="15.75" customHeight="1">
      <c r="A171" s="59"/>
      <c r="B171" s="59"/>
      <c r="C171" s="142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1:38" ht="15.75" customHeight="1">
      <c r="A172" s="59"/>
      <c r="B172" s="59"/>
      <c r="C172" s="142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</row>
    <row r="173" spans="1:38" ht="15.75" customHeight="1">
      <c r="A173" s="59"/>
      <c r="B173" s="59"/>
      <c r="C173" s="142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1:38" ht="15.75" customHeight="1">
      <c r="A174" s="59"/>
      <c r="B174" s="59"/>
      <c r="C174" s="142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</row>
    <row r="175" spans="1:38" ht="15.75" customHeight="1">
      <c r="A175" s="59"/>
      <c r="B175" s="59"/>
      <c r="C175" s="142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1:38" ht="15.75" customHeight="1">
      <c r="A176" s="59"/>
      <c r="B176" s="59"/>
      <c r="C176" s="142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</row>
    <row r="177" spans="1:38" ht="15.75" customHeight="1">
      <c r="A177" s="59"/>
      <c r="B177" s="59"/>
      <c r="C177" s="142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1:38" ht="15.75" customHeight="1">
      <c r="A178" s="59"/>
      <c r="B178" s="59"/>
      <c r="C178" s="142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</row>
    <row r="179" spans="1:38" ht="15.75" customHeight="1">
      <c r="A179" s="59"/>
      <c r="B179" s="59"/>
      <c r="C179" s="142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1:38" ht="15.75" customHeight="1">
      <c r="A180" s="59"/>
      <c r="B180" s="59"/>
      <c r="C180" s="142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</row>
    <row r="181" spans="1:38" ht="15.75" customHeight="1">
      <c r="A181" s="59"/>
      <c r="B181" s="59"/>
      <c r="C181" s="142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1:38" ht="15.75" customHeight="1">
      <c r="A182" s="59"/>
      <c r="B182" s="59"/>
      <c r="C182" s="142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</row>
    <row r="183" spans="1:38" ht="15.75" customHeight="1">
      <c r="A183" s="59"/>
      <c r="B183" s="59"/>
      <c r="C183" s="142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1:38" ht="15.75" customHeight="1">
      <c r="A184" s="59"/>
      <c r="B184" s="59"/>
      <c r="C184" s="142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</row>
    <row r="185" spans="1:38" ht="15.75" customHeight="1">
      <c r="A185" s="59"/>
      <c r="B185" s="59"/>
      <c r="C185" s="142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1:38" ht="15.75" customHeight="1">
      <c r="A186" s="59"/>
      <c r="B186" s="59"/>
      <c r="C186" s="142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</row>
    <row r="187" spans="1:38" ht="15.75" customHeight="1">
      <c r="A187" s="59"/>
      <c r="B187" s="59"/>
      <c r="C187" s="142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1:38" ht="15.75" customHeight="1">
      <c r="A188" s="59"/>
      <c r="B188" s="59"/>
      <c r="C188" s="142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</row>
    <row r="189" spans="1:38" ht="15.75" customHeight="1">
      <c r="A189" s="59"/>
      <c r="B189" s="59"/>
      <c r="C189" s="142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1:38" ht="15.75" customHeight="1">
      <c r="A190" s="59"/>
      <c r="B190" s="59"/>
      <c r="C190" s="142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</row>
    <row r="191" spans="1:38" ht="15.75" customHeight="1">
      <c r="A191" s="59"/>
      <c r="B191" s="59"/>
      <c r="C191" s="142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1:38" ht="15.75" customHeight="1">
      <c r="A192" s="59"/>
      <c r="B192" s="59"/>
      <c r="C192" s="142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</row>
    <row r="193" spans="1:38" ht="15.75" customHeight="1">
      <c r="A193" s="59"/>
      <c r="B193" s="59"/>
      <c r="C193" s="142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1:38" ht="15.75" customHeight="1">
      <c r="A194" s="59"/>
      <c r="B194" s="59"/>
      <c r="C194" s="142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</row>
    <row r="195" spans="1:38" ht="15.75" customHeight="1">
      <c r="A195" s="59"/>
      <c r="B195" s="59"/>
      <c r="C195" s="142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1:38" ht="15.75" customHeight="1">
      <c r="A196" s="59"/>
      <c r="B196" s="59"/>
      <c r="C196" s="142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</row>
    <row r="197" spans="1:38" ht="15.75" customHeight="1">
      <c r="A197" s="59"/>
      <c r="B197" s="59"/>
      <c r="C197" s="142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1:38" ht="15.75" customHeight="1">
      <c r="A198" s="59"/>
      <c r="B198" s="59"/>
      <c r="C198" s="142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</row>
    <row r="199" spans="1:38" ht="15.75" customHeight="1">
      <c r="A199" s="59"/>
      <c r="B199" s="59"/>
      <c r="C199" s="142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</row>
    <row r="200" spans="1:38" ht="15.75" customHeight="1">
      <c r="A200" s="59"/>
      <c r="B200" s="59"/>
      <c r="C200" s="142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</row>
    <row r="201" spans="1:38" ht="15.75" customHeight="1">
      <c r="A201" s="59"/>
      <c r="B201" s="59"/>
      <c r="C201" s="142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</row>
    <row r="202" spans="1:38" ht="15.75" customHeight="1">
      <c r="A202" s="59"/>
      <c r="B202" s="59"/>
      <c r="C202" s="142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</row>
    <row r="203" spans="1:38" ht="15.75" customHeight="1">
      <c r="A203" s="59"/>
      <c r="B203" s="59"/>
      <c r="C203" s="142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</row>
    <row r="204" spans="1:38" ht="15.75" customHeight="1">
      <c r="A204" s="59"/>
      <c r="B204" s="59"/>
      <c r="C204" s="142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</row>
    <row r="205" spans="1:38" ht="15.75" customHeight="1">
      <c r="A205" s="59"/>
      <c r="B205" s="59"/>
      <c r="C205" s="142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1:38" ht="15.75" customHeight="1">
      <c r="A206" s="59"/>
      <c r="B206" s="59"/>
      <c r="C206" s="142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</row>
    <row r="207" spans="1:38" ht="15.75" customHeight="1">
      <c r="A207" s="59"/>
      <c r="B207" s="59"/>
      <c r="C207" s="142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1:38" ht="15.75" customHeight="1">
      <c r="A208" s="59"/>
      <c r="B208" s="59"/>
      <c r="C208" s="142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</row>
    <row r="209" spans="1:38" ht="15.75" customHeight="1">
      <c r="A209" s="59"/>
      <c r="B209" s="59"/>
      <c r="C209" s="142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1:38" ht="15.75" customHeight="1">
      <c r="A210" s="59"/>
      <c r="B210" s="59"/>
      <c r="C210" s="142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</row>
    <row r="211" spans="1:38" ht="15.75" customHeight="1">
      <c r="A211" s="59"/>
      <c r="B211" s="59"/>
      <c r="C211" s="142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1:38" ht="15.75" customHeight="1">
      <c r="A212" s="59"/>
      <c r="B212" s="59"/>
      <c r="C212" s="142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</row>
    <row r="213" spans="1:38" ht="15.75" customHeight="1">
      <c r="A213" s="59"/>
      <c r="B213" s="59"/>
      <c r="C213" s="142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1:38" ht="15.75" customHeight="1">
      <c r="A214" s="59"/>
      <c r="B214" s="59"/>
      <c r="C214" s="142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</row>
    <row r="215" spans="1:38" ht="15.75" customHeight="1">
      <c r="A215" s="59"/>
      <c r="B215" s="59"/>
      <c r="C215" s="142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</row>
    <row r="216" spans="1:38" ht="15.75" customHeight="1">
      <c r="A216" s="59"/>
      <c r="B216" s="59"/>
      <c r="C216" s="142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</row>
    <row r="217" spans="1:38" ht="15.75" customHeight="1">
      <c r="A217" s="59"/>
      <c r="B217" s="59"/>
      <c r="C217" s="142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</row>
    <row r="218" spans="1:38" ht="15.75" customHeight="1">
      <c r="A218" s="59"/>
      <c r="B218" s="59"/>
      <c r="C218" s="142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</row>
    <row r="219" spans="1:38" ht="15.75" customHeight="1">
      <c r="A219" s="59"/>
      <c r="B219" s="59"/>
      <c r="C219" s="142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1:38" ht="15.75" customHeight="1">
      <c r="A220" s="59"/>
      <c r="B220" s="59"/>
      <c r="C220" s="142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</row>
    <row r="221" spans="1:38" ht="15.75" customHeight="1">
      <c r="A221" s="59"/>
      <c r="B221" s="59"/>
      <c r="C221" s="142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38" ht="15.75" customHeight="1">
      <c r="A222" s="59"/>
      <c r="B222" s="59"/>
      <c r="C222" s="142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</row>
    <row r="223" spans="1:38" ht="15.75" customHeight="1">
      <c r="A223" s="59"/>
      <c r="B223" s="59"/>
      <c r="C223" s="142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</row>
    <row r="224" spans="1:38" ht="15.75" customHeight="1">
      <c r="A224" s="59"/>
      <c r="B224" s="59"/>
      <c r="C224" s="142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</row>
    <row r="225" spans="1:38" ht="15.75" customHeight="1">
      <c r="A225" s="59"/>
      <c r="B225" s="59"/>
      <c r="C225" s="142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</row>
    <row r="226" spans="1:38" ht="15.75" customHeight="1">
      <c r="A226" s="59"/>
      <c r="B226" s="59"/>
      <c r="C226" s="142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</row>
    <row r="227" spans="1:38" ht="15.75" customHeight="1">
      <c r="A227" s="59"/>
      <c r="B227" s="59"/>
      <c r="C227" s="142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</row>
    <row r="228" spans="1:38" ht="15.75" customHeight="1">
      <c r="A228" s="59"/>
      <c r="B228" s="59"/>
      <c r="C228" s="142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</row>
    <row r="229" spans="1:38" ht="15.75" customHeight="1">
      <c r="A229" s="59"/>
      <c r="B229" s="59"/>
      <c r="C229" s="142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</row>
    <row r="230" spans="1:38" ht="15.75" customHeight="1">
      <c r="A230" s="59"/>
      <c r="B230" s="59"/>
      <c r="C230" s="142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</row>
    <row r="231" spans="1:38" ht="15.75" customHeight="1">
      <c r="A231" s="59"/>
      <c r="B231" s="59"/>
      <c r="C231" s="142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</row>
    <row r="232" spans="1:38" ht="15.75" customHeight="1">
      <c r="A232" s="59"/>
      <c r="B232" s="59"/>
      <c r="C232" s="142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</row>
    <row r="233" spans="1:38" ht="15.75" customHeight="1">
      <c r="A233" s="59"/>
      <c r="B233" s="59"/>
      <c r="C233" s="142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</row>
    <row r="234" spans="1:38" ht="15.75" customHeight="1">
      <c r="A234" s="59"/>
      <c r="B234" s="59"/>
      <c r="C234" s="142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</row>
    <row r="235" spans="1:38" ht="15.75" customHeight="1">
      <c r="A235" s="59"/>
      <c r="B235" s="59"/>
      <c r="C235" s="142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</row>
    <row r="236" spans="1:38" ht="15.75" customHeight="1">
      <c r="A236" s="59"/>
      <c r="B236" s="59"/>
      <c r="C236" s="142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</row>
    <row r="237" spans="1:38" ht="15.75" customHeight="1">
      <c r="A237" s="59"/>
      <c r="B237" s="59"/>
      <c r="C237" s="142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</row>
    <row r="238" spans="1:38" ht="15.75" customHeight="1">
      <c r="A238" s="59"/>
      <c r="B238" s="59"/>
      <c r="C238" s="142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</row>
    <row r="239" spans="1:38" ht="15.75" customHeight="1">
      <c r="A239" s="59"/>
      <c r="B239" s="59"/>
      <c r="C239" s="142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</row>
    <row r="240" spans="1:38" ht="15.75" customHeight="1">
      <c r="A240" s="59"/>
      <c r="B240" s="59"/>
      <c r="C240" s="142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</row>
    <row r="241" spans="1:38" ht="15.75" customHeight="1">
      <c r="A241" s="59"/>
      <c r="B241" s="59"/>
      <c r="C241" s="142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</row>
    <row r="242" spans="1:38" ht="15.75" customHeight="1">
      <c r="A242" s="59"/>
      <c r="B242" s="59"/>
      <c r="C242" s="142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</row>
    <row r="243" spans="1:38" ht="15.75" customHeight="1">
      <c r="A243" s="59"/>
      <c r="B243" s="59"/>
      <c r="C243" s="142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</row>
    <row r="244" spans="1:38" ht="15.75" customHeight="1">
      <c r="A244" s="59"/>
      <c r="B244" s="59"/>
      <c r="C244" s="142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</row>
    <row r="245" spans="1:38" ht="15.75" customHeight="1">
      <c r="A245" s="59"/>
      <c r="B245" s="59"/>
      <c r="C245" s="142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</row>
    <row r="246" spans="1:38" ht="15.75" customHeight="1">
      <c r="A246" s="59"/>
      <c r="B246" s="59"/>
      <c r="C246" s="142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</row>
    <row r="247" spans="1:38" ht="15.75" customHeight="1">
      <c r="A247" s="59"/>
      <c r="B247" s="59"/>
      <c r="C247" s="142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</row>
    <row r="248" spans="1:38" ht="15.75" customHeight="1">
      <c r="A248" s="59"/>
      <c r="B248" s="59"/>
      <c r="C248" s="142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</row>
    <row r="249" spans="1:38" ht="15.75" customHeight="1">
      <c r="A249" s="59"/>
      <c r="B249" s="59"/>
      <c r="C249" s="142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</row>
    <row r="250" spans="1:38" ht="15.75" customHeight="1">
      <c r="A250" s="59"/>
      <c r="B250" s="59"/>
      <c r="C250" s="142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</row>
    <row r="251" spans="1:38" ht="15.75" customHeight="1">
      <c r="A251" s="59"/>
      <c r="B251" s="59"/>
      <c r="C251" s="142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</row>
    <row r="252" spans="1:38" ht="15.75" customHeight="1">
      <c r="A252" s="59"/>
      <c r="B252" s="59"/>
      <c r="C252" s="142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</row>
    <row r="253" spans="1:38" ht="15.75" customHeight="1">
      <c r="A253" s="59"/>
      <c r="B253" s="59"/>
      <c r="C253" s="142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</row>
    <row r="254" spans="1:38" ht="15.75" customHeight="1">
      <c r="A254" s="59"/>
      <c r="B254" s="59"/>
      <c r="C254" s="142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</row>
    <row r="255" spans="1:38" ht="15.75" customHeight="1">
      <c r="A255" s="59"/>
      <c r="B255" s="59"/>
      <c r="C255" s="142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</row>
    <row r="256" spans="1:38" ht="15.75" customHeight="1">
      <c r="A256" s="59"/>
      <c r="B256" s="59"/>
      <c r="C256" s="142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</row>
    <row r="257" spans="1:38" ht="15.75" customHeight="1">
      <c r="A257" s="59"/>
      <c r="B257" s="59"/>
      <c r="C257" s="142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</row>
    <row r="258" spans="1:38" ht="15.75" customHeight="1">
      <c r="A258" s="59"/>
      <c r="B258" s="59"/>
      <c r="C258" s="142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</row>
    <row r="259" spans="1:38" ht="15.75" customHeight="1">
      <c r="A259" s="59"/>
      <c r="B259" s="59"/>
      <c r="C259" s="142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</row>
    <row r="260" spans="1:38" ht="15.75" customHeight="1">
      <c r="A260" s="59"/>
      <c r="B260" s="59"/>
      <c r="C260" s="142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</row>
    <row r="261" spans="1:38" ht="15.75" customHeight="1">
      <c r="A261" s="70"/>
      <c r="B261" s="70"/>
      <c r="C261" s="143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59"/>
      <c r="AI261" s="59"/>
      <c r="AJ261" s="59"/>
      <c r="AK261" s="59"/>
      <c r="AL261" s="59"/>
    </row>
    <row r="262" spans="1:38">
      <c r="A262" s="70"/>
      <c r="B262" s="70"/>
      <c r="C262" s="143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59"/>
      <c r="AI262" s="59"/>
      <c r="AJ262" s="59"/>
      <c r="AK262" s="59"/>
      <c r="AL262" s="59"/>
    </row>
    <row r="263" spans="1:38">
      <c r="A263" s="70"/>
      <c r="B263" s="70"/>
      <c r="C263" s="143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59"/>
      <c r="AI263" s="59"/>
      <c r="AJ263" s="59"/>
      <c r="AK263" s="59"/>
      <c r="AL263" s="59"/>
    </row>
    <row r="264" spans="1:38">
      <c r="A264" s="70"/>
      <c r="B264" s="70"/>
      <c r="C264" s="143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59"/>
      <c r="AI264" s="59"/>
      <c r="AJ264" s="59"/>
      <c r="AK264" s="59"/>
      <c r="AL264" s="59"/>
    </row>
    <row r="265" spans="1:38">
      <c r="A265" s="70"/>
      <c r="B265" s="70"/>
      <c r="C265" s="143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59"/>
      <c r="AI265" s="59"/>
      <c r="AJ265" s="59"/>
      <c r="AK265" s="59"/>
      <c r="AL265" s="59"/>
    </row>
    <row r="266" spans="1:38">
      <c r="A266" s="70"/>
      <c r="B266" s="70"/>
      <c r="C266" s="143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59"/>
      <c r="AI266" s="59"/>
      <c r="AJ266" s="59"/>
      <c r="AK266" s="59"/>
      <c r="AL266" s="59"/>
    </row>
    <row r="267" spans="1:38">
      <c r="A267" s="70"/>
      <c r="B267" s="70"/>
      <c r="C267" s="143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59"/>
      <c r="AI267" s="59"/>
      <c r="AJ267" s="59"/>
      <c r="AK267" s="59"/>
      <c r="AL267" s="59"/>
    </row>
    <row r="268" spans="1:38">
      <c r="A268" s="70"/>
      <c r="B268" s="70"/>
      <c r="C268" s="143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59"/>
      <c r="AI268" s="59"/>
      <c r="AJ268" s="59"/>
      <c r="AK268" s="59"/>
      <c r="AL268" s="59"/>
    </row>
    <row r="269" spans="1:38">
      <c r="A269" s="70"/>
      <c r="B269" s="70"/>
      <c r="C269" s="143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59"/>
      <c r="AI269" s="59"/>
      <c r="AJ269" s="59"/>
      <c r="AK269" s="59"/>
      <c r="AL269" s="59"/>
    </row>
    <row r="270" spans="1:38">
      <c r="A270" s="70"/>
      <c r="B270" s="70"/>
      <c r="C270" s="143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59"/>
      <c r="AI270" s="59"/>
      <c r="AJ270" s="59"/>
      <c r="AK270" s="59"/>
      <c r="AL270" s="59"/>
    </row>
    <row r="271" spans="1:38">
      <c r="A271" s="70"/>
      <c r="B271" s="70"/>
      <c r="C271" s="143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59"/>
      <c r="AI271" s="59"/>
      <c r="AJ271" s="59"/>
      <c r="AK271" s="59"/>
      <c r="AL271" s="59"/>
    </row>
    <row r="272" spans="1:38">
      <c r="A272" s="70"/>
      <c r="B272" s="70"/>
      <c r="C272" s="143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59"/>
      <c r="AI272" s="59"/>
      <c r="AJ272" s="59"/>
      <c r="AK272" s="59"/>
      <c r="AL272" s="59"/>
    </row>
    <row r="273" spans="1:38">
      <c r="A273" s="70"/>
      <c r="B273" s="70"/>
      <c r="C273" s="143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59"/>
      <c r="AI273" s="59"/>
      <c r="AJ273" s="59"/>
      <c r="AK273" s="59"/>
      <c r="AL273" s="59"/>
    </row>
    <row r="274" spans="1:38">
      <c r="A274" s="70"/>
      <c r="B274" s="70"/>
      <c r="C274" s="143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59"/>
      <c r="AI274" s="59"/>
      <c r="AJ274" s="59"/>
      <c r="AK274" s="59"/>
      <c r="AL274" s="59"/>
    </row>
    <row r="275" spans="1:38">
      <c r="A275" s="70"/>
      <c r="B275" s="70"/>
      <c r="C275" s="143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59"/>
      <c r="AI275" s="59"/>
      <c r="AJ275" s="59"/>
      <c r="AK275" s="59"/>
      <c r="AL275" s="59"/>
    </row>
    <row r="276" spans="1:38">
      <c r="A276" s="70"/>
      <c r="B276" s="70"/>
      <c r="C276" s="143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59"/>
      <c r="AI276" s="59"/>
      <c r="AJ276" s="59"/>
      <c r="AK276" s="59"/>
      <c r="AL276" s="59"/>
    </row>
    <row r="277" spans="1:38">
      <c r="A277" s="70"/>
      <c r="B277" s="70"/>
      <c r="C277" s="143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59"/>
      <c r="AI277" s="59"/>
      <c r="AJ277" s="59"/>
      <c r="AK277" s="59"/>
      <c r="AL277" s="59"/>
    </row>
    <row r="278" spans="1:38">
      <c r="A278" s="70"/>
      <c r="B278" s="70"/>
      <c r="C278" s="143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59"/>
      <c r="AI278" s="59"/>
      <c r="AJ278" s="59"/>
      <c r="AK278" s="59"/>
      <c r="AL278" s="59"/>
    </row>
    <row r="279" spans="1:38">
      <c r="A279" s="70"/>
      <c r="B279" s="70"/>
      <c r="C279" s="143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59"/>
      <c r="AI279" s="59"/>
      <c r="AJ279" s="59"/>
      <c r="AK279" s="59"/>
      <c r="AL279" s="59"/>
    </row>
    <row r="280" spans="1:38">
      <c r="A280" s="70"/>
      <c r="B280" s="70"/>
      <c r="C280" s="143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59"/>
      <c r="AI280" s="59"/>
      <c r="AJ280" s="59"/>
      <c r="AK280" s="59"/>
      <c r="AL280" s="59"/>
    </row>
    <row r="281" spans="1:38">
      <c r="A281" s="70"/>
      <c r="B281" s="70"/>
      <c r="C281" s="143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59"/>
      <c r="AI281" s="59"/>
      <c r="AJ281" s="59"/>
      <c r="AK281" s="59"/>
      <c r="AL281" s="59"/>
    </row>
    <row r="282" spans="1:38">
      <c r="A282" s="70"/>
      <c r="B282" s="70"/>
      <c r="C282" s="143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59"/>
      <c r="AI282" s="59"/>
      <c r="AJ282" s="59"/>
      <c r="AK282" s="59"/>
      <c r="AL282" s="59"/>
    </row>
    <row r="283" spans="1:38">
      <c r="A283" s="70"/>
      <c r="B283" s="70"/>
      <c r="C283" s="143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59"/>
      <c r="AI283" s="59"/>
      <c r="AJ283" s="59"/>
      <c r="AK283" s="59"/>
      <c r="AL283" s="59"/>
    </row>
    <row r="284" spans="1:38">
      <c r="A284" s="70"/>
      <c r="B284" s="70"/>
      <c r="C284" s="143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59"/>
      <c r="AI284" s="59"/>
      <c r="AJ284" s="59"/>
      <c r="AK284" s="59"/>
      <c r="AL284" s="59"/>
    </row>
    <row r="285" spans="1:38">
      <c r="A285" s="70"/>
      <c r="B285" s="70"/>
      <c r="C285" s="143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59"/>
      <c r="AI285" s="59"/>
      <c r="AJ285" s="59"/>
      <c r="AK285" s="59"/>
      <c r="AL285" s="59"/>
    </row>
    <row r="286" spans="1:38">
      <c r="A286" s="70"/>
      <c r="B286" s="70"/>
      <c r="C286" s="143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59"/>
      <c r="AI286" s="59"/>
      <c r="AJ286" s="59"/>
      <c r="AK286" s="59"/>
      <c r="AL286" s="59"/>
    </row>
    <row r="287" spans="1:38">
      <c r="A287" s="59"/>
      <c r="B287" s="59"/>
      <c r="C287" s="142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</row>
    <row r="288" spans="1:38">
      <c r="A288" s="63"/>
      <c r="B288" s="63"/>
      <c r="C288" s="144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</row>
    <row r="289" spans="1:38">
      <c r="A289" s="63"/>
      <c r="B289" s="63"/>
      <c r="C289" s="144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</row>
    <row r="290" spans="1:38">
      <c r="A290" s="63"/>
      <c r="B290" s="63"/>
      <c r="C290" s="144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</row>
    <row r="291" spans="1:38">
      <c r="A291" s="63"/>
      <c r="B291" s="63"/>
      <c r="C291" s="144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</row>
    <row r="292" spans="1:38">
      <c r="A292" s="63"/>
      <c r="B292" s="63"/>
      <c r="C292" s="144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</row>
    <row r="293" spans="1:38">
      <c r="A293" s="63"/>
      <c r="B293" s="63"/>
      <c r="C293" s="144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</row>
    <row r="294" spans="1:38">
      <c r="A294" s="63"/>
      <c r="B294" s="63"/>
      <c r="C294" s="144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</row>
    <row r="295" spans="1:38">
      <c r="A295" s="63"/>
      <c r="B295" s="63"/>
      <c r="C295" s="144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</row>
    <row r="296" spans="1:38">
      <c r="A296" s="63"/>
      <c r="B296" s="63"/>
      <c r="C296" s="144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</row>
    <row r="297" spans="1:38">
      <c r="A297" s="63"/>
      <c r="B297" s="63"/>
      <c r="C297" s="144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</row>
    <row r="298" spans="1:38">
      <c r="A298" s="63"/>
      <c r="B298" s="63"/>
      <c r="C298" s="144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</row>
    <row r="299" spans="1:38">
      <c r="A299" s="63"/>
      <c r="B299" s="63"/>
      <c r="C299" s="144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</row>
    <row r="300" spans="1:38">
      <c r="A300" s="63"/>
      <c r="B300" s="63"/>
      <c r="C300" s="144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</row>
    <row r="301" spans="1:38">
      <c r="A301" s="63"/>
      <c r="B301" s="63"/>
      <c r="C301" s="144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</row>
    <row r="302" spans="1:38">
      <c r="A302" s="63"/>
      <c r="B302" s="63"/>
      <c r="C302" s="144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</row>
    <row r="303" spans="1:38">
      <c r="A303" s="63"/>
      <c r="B303" s="63"/>
      <c r="C303" s="144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</row>
    <row r="304" spans="1:38">
      <c r="A304" s="63"/>
      <c r="B304" s="63"/>
      <c r="C304" s="144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</row>
    <row r="305" spans="1:38">
      <c r="A305" s="63"/>
      <c r="B305" s="63"/>
      <c r="C305" s="144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</row>
    <row r="306" spans="1:38">
      <c r="A306" s="63"/>
      <c r="B306" s="63"/>
      <c r="C306" s="144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</row>
    <row r="307" spans="1:38">
      <c r="A307" s="63"/>
      <c r="B307" s="63"/>
      <c r="C307" s="144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</row>
    <row r="308" spans="1:38">
      <c r="A308" s="63"/>
      <c r="B308" s="63"/>
      <c r="C308" s="144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</row>
    <row r="309" spans="1:38">
      <c r="A309" s="63"/>
      <c r="B309" s="63"/>
      <c r="C309" s="144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</row>
    <row r="310" spans="1:38">
      <c r="A310" s="63"/>
      <c r="B310" s="63"/>
      <c r="C310" s="144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</row>
    <row r="311" spans="1:38">
      <c r="A311" s="63"/>
      <c r="B311" s="63"/>
      <c r="C311" s="144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</row>
    <row r="312" spans="1:38">
      <c r="A312" s="63"/>
      <c r="B312" s="63"/>
      <c r="C312" s="144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</row>
    <row r="313" spans="1:38">
      <c r="A313" s="63"/>
      <c r="B313" s="63"/>
      <c r="C313" s="144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</row>
    <row r="314" spans="1:38">
      <c r="A314" s="63"/>
      <c r="B314" s="63"/>
      <c r="C314" s="144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</row>
    <row r="315" spans="1:38">
      <c r="A315" s="63"/>
      <c r="B315" s="63"/>
      <c r="C315" s="144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</row>
    <row r="316" spans="1:38">
      <c r="A316" s="63"/>
      <c r="B316" s="63"/>
      <c r="C316" s="144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</row>
    <row r="317" spans="1:38">
      <c r="A317" s="63"/>
      <c r="B317" s="63"/>
      <c r="C317" s="144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</row>
    <row r="318" spans="1:38">
      <c r="A318" s="63"/>
      <c r="B318" s="63"/>
      <c r="C318" s="144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</row>
    <row r="319" spans="1:38">
      <c r="A319" s="63"/>
      <c r="B319" s="63"/>
      <c r="C319" s="144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</row>
    <row r="320" spans="1:38">
      <c r="A320" s="63"/>
      <c r="B320" s="63"/>
      <c r="C320" s="144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</row>
    <row r="321" spans="1:38">
      <c r="A321" s="63"/>
      <c r="B321" s="63"/>
      <c r="C321" s="144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</row>
    <row r="322" spans="1:38">
      <c r="A322" s="63"/>
      <c r="B322" s="63"/>
      <c r="C322" s="144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</row>
    <row r="323" spans="1:38">
      <c r="A323" s="63"/>
      <c r="B323" s="63"/>
      <c r="C323" s="144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</row>
    <row r="324" spans="1:38">
      <c r="A324" s="63"/>
      <c r="B324" s="63"/>
      <c r="C324" s="144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</row>
    <row r="325" spans="1:38">
      <c r="A325" s="63"/>
      <c r="B325" s="63"/>
      <c r="C325" s="144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</row>
    <row r="326" spans="1:38">
      <c r="A326" s="63"/>
      <c r="B326" s="63"/>
      <c r="C326" s="144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</row>
    <row r="327" spans="1:38">
      <c r="A327" s="63"/>
      <c r="B327" s="63"/>
      <c r="C327" s="144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</row>
    <row r="328" spans="1:38">
      <c r="A328" s="63"/>
      <c r="B328" s="63"/>
      <c r="C328" s="144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</row>
    <row r="329" spans="1:38">
      <c r="A329" s="63"/>
      <c r="B329" s="63"/>
      <c r="C329" s="144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</row>
    <row r="330" spans="1:38">
      <c r="A330" s="63"/>
      <c r="B330" s="63"/>
      <c r="C330" s="144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</row>
    <row r="331" spans="1:38">
      <c r="A331" s="63"/>
      <c r="B331" s="63"/>
      <c r="C331" s="144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</row>
    <row r="332" spans="1:38">
      <c r="A332" s="63"/>
      <c r="B332" s="63"/>
      <c r="C332" s="144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</row>
    <row r="333" spans="1:38">
      <c r="A333" s="63"/>
      <c r="B333" s="63"/>
      <c r="C333" s="144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</row>
    <row r="334" spans="1:38">
      <c r="A334" s="63"/>
      <c r="B334" s="63"/>
      <c r="C334" s="144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</row>
    <row r="335" spans="1:38">
      <c r="A335" s="63"/>
      <c r="B335" s="63"/>
      <c r="C335" s="144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</row>
    <row r="336" spans="1:38">
      <c r="A336" s="63"/>
      <c r="B336" s="63"/>
      <c r="C336" s="144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</row>
    <row r="337" spans="1:38">
      <c r="A337" s="63"/>
      <c r="B337" s="63"/>
      <c r="C337" s="144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</row>
    <row r="338" spans="1:38">
      <c r="A338" s="63"/>
      <c r="B338" s="63"/>
      <c r="C338" s="144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</row>
    <row r="339" spans="1:38">
      <c r="A339" s="63"/>
      <c r="B339" s="63"/>
      <c r="C339" s="144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</row>
    <row r="340" spans="1:38">
      <c r="A340" s="63"/>
      <c r="B340" s="63"/>
      <c r="C340" s="144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</row>
    <row r="341" spans="1:38">
      <c r="A341" s="63"/>
      <c r="B341" s="63"/>
      <c r="C341" s="144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</row>
    <row r="342" spans="1:38">
      <c r="A342" s="63"/>
      <c r="B342" s="63"/>
      <c r="C342" s="144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</row>
    <row r="343" spans="1:38">
      <c r="A343" s="63"/>
      <c r="B343" s="63"/>
      <c r="C343" s="144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</row>
    <row r="344" spans="1:38">
      <c r="A344" s="63"/>
      <c r="B344" s="63"/>
      <c r="C344" s="144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</row>
    <row r="345" spans="1:38">
      <c r="A345" s="63"/>
      <c r="B345" s="63"/>
      <c r="C345" s="144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</row>
    <row r="346" spans="1:38">
      <c r="A346" s="63"/>
      <c r="B346" s="63"/>
      <c r="C346" s="144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</row>
    <row r="347" spans="1:38">
      <c r="A347" s="63"/>
      <c r="B347" s="63"/>
      <c r="C347" s="144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</row>
    <row r="348" spans="1:38">
      <c r="A348" s="63"/>
      <c r="B348" s="63"/>
      <c r="C348" s="144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</row>
    <row r="349" spans="1:38">
      <c r="A349" s="63"/>
      <c r="B349" s="63"/>
      <c r="C349" s="144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</row>
    <row r="350" spans="1:38">
      <c r="A350" s="63"/>
      <c r="B350" s="63"/>
      <c r="C350" s="144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</row>
    <row r="351" spans="1:38">
      <c r="A351" s="63"/>
      <c r="B351" s="63"/>
      <c r="C351" s="144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</row>
    <row r="352" spans="1:38">
      <c r="A352" s="63"/>
      <c r="B352" s="63"/>
      <c r="C352" s="144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</row>
    <row r="353" spans="1:38">
      <c r="A353" s="63"/>
      <c r="B353" s="63"/>
      <c r="C353" s="144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</row>
    <row r="354" spans="1:38">
      <c r="A354" s="63"/>
      <c r="B354" s="63"/>
      <c r="C354" s="144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</row>
    <row r="355" spans="1:38">
      <c r="A355" s="63"/>
      <c r="B355" s="63"/>
      <c r="C355" s="144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</row>
    <row r="356" spans="1:38">
      <c r="A356" s="63"/>
      <c r="B356" s="63"/>
      <c r="C356" s="144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</row>
    <row r="357" spans="1:38">
      <c r="A357" s="63"/>
      <c r="B357" s="63"/>
      <c r="C357" s="144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</row>
    <row r="358" spans="1:38">
      <c r="A358" s="63"/>
      <c r="B358" s="63"/>
      <c r="C358" s="144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</row>
    <row r="359" spans="1:38">
      <c r="A359" s="63"/>
      <c r="B359" s="63"/>
      <c r="C359" s="144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</row>
    <row r="360" spans="1:38">
      <c r="A360" s="63"/>
      <c r="B360" s="63"/>
      <c r="C360" s="144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</row>
    <row r="361" spans="1:38">
      <c r="A361" s="63"/>
      <c r="B361" s="63"/>
      <c r="C361" s="144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</row>
    <row r="362" spans="1:38">
      <c r="A362" s="63"/>
      <c r="B362" s="63"/>
      <c r="C362" s="144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</row>
    <row r="363" spans="1:38">
      <c r="A363" s="63"/>
      <c r="B363" s="63"/>
      <c r="C363" s="144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</row>
    <row r="364" spans="1:38">
      <c r="A364" s="63"/>
      <c r="B364" s="63"/>
      <c r="C364" s="144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</row>
    <row r="365" spans="1:38">
      <c r="A365" s="63"/>
      <c r="B365" s="63"/>
      <c r="C365" s="144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</row>
    <row r="366" spans="1:38">
      <c r="A366" s="63"/>
      <c r="B366" s="63"/>
      <c r="C366" s="144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</row>
    <row r="367" spans="1:38">
      <c r="A367" s="63"/>
      <c r="B367" s="63"/>
      <c r="C367" s="144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</row>
    <row r="368" spans="1:38">
      <c r="A368" s="63"/>
      <c r="B368" s="63"/>
      <c r="C368" s="144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</row>
    <row r="369" spans="1:38">
      <c r="A369" s="63"/>
      <c r="B369" s="63"/>
      <c r="C369" s="144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</row>
    <row r="370" spans="1:38">
      <c r="A370" s="63"/>
      <c r="B370" s="63"/>
      <c r="C370" s="144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</row>
    <row r="371" spans="1:38">
      <c r="A371" s="63"/>
      <c r="B371" s="63"/>
      <c r="C371" s="144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</row>
    <row r="372" spans="1:38">
      <c r="A372" s="63"/>
      <c r="B372" s="63"/>
      <c r="C372" s="144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</row>
    <row r="373" spans="1:38">
      <c r="A373" s="63"/>
      <c r="B373" s="63"/>
      <c r="C373" s="144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</row>
    <row r="374" spans="1:38">
      <c r="A374" s="63"/>
      <c r="B374" s="63"/>
      <c r="C374" s="144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</row>
    <row r="375" spans="1:38">
      <c r="A375" s="63"/>
      <c r="B375" s="63"/>
      <c r="C375" s="144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</row>
    <row r="376" spans="1:38">
      <c r="A376" s="63"/>
      <c r="B376" s="63"/>
      <c r="C376" s="144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</row>
    <row r="377" spans="1:38">
      <c r="A377" s="63"/>
      <c r="B377" s="63"/>
      <c r="C377" s="144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</row>
    <row r="378" spans="1:38">
      <c r="A378" s="63"/>
      <c r="B378" s="63"/>
      <c r="C378" s="144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</row>
    <row r="379" spans="1:38">
      <c r="A379" s="63"/>
      <c r="B379" s="63"/>
      <c r="C379" s="144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</row>
    <row r="380" spans="1:38">
      <c r="A380" s="63"/>
      <c r="B380" s="63"/>
      <c r="C380" s="144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</row>
    <row r="381" spans="1:38">
      <c r="A381" s="63"/>
      <c r="B381" s="63"/>
      <c r="C381" s="144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</row>
    <row r="382" spans="1:38">
      <c r="A382" s="63"/>
      <c r="B382" s="63"/>
      <c r="C382" s="144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</row>
    <row r="383" spans="1:38">
      <c r="A383" s="63"/>
      <c r="B383" s="63"/>
      <c r="C383" s="144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</row>
    <row r="384" spans="1:38">
      <c r="A384" s="63"/>
      <c r="B384" s="63"/>
      <c r="C384" s="144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</row>
    <row r="385" spans="1:38">
      <c r="A385" s="63"/>
      <c r="B385" s="63"/>
      <c r="C385" s="144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</row>
    <row r="386" spans="1:38">
      <c r="A386" s="63"/>
      <c r="B386" s="63"/>
      <c r="C386" s="144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</row>
    <row r="387" spans="1:38">
      <c r="A387" s="63"/>
      <c r="B387" s="63"/>
      <c r="C387" s="144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</row>
    <row r="388" spans="1:38">
      <c r="A388" s="63"/>
      <c r="B388" s="63"/>
      <c r="C388" s="144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</row>
    <row r="389" spans="1:38">
      <c r="A389" s="63"/>
      <c r="B389" s="63"/>
      <c r="C389" s="144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</row>
    <row r="390" spans="1:38">
      <c r="A390" s="63"/>
      <c r="B390" s="63"/>
      <c r="C390" s="144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</row>
    <row r="391" spans="1:38">
      <c r="A391" s="63"/>
      <c r="B391" s="63"/>
      <c r="C391" s="144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</row>
    <row r="392" spans="1:38">
      <c r="A392" s="63"/>
      <c r="B392" s="63"/>
      <c r="C392" s="144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</row>
    <row r="393" spans="1:38">
      <c r="A393" s="63"/>
      <c r="B393" s="63"/>
      <c r="C393" s="144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</row>
    <row r="394" spans="1:38">
      <c r="A394" s="63"/>
      <c r="B394" s="63"/>
      <c r="C394" s="144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</row>
    <row r="395" spans="1:38">
      <c r="A395" s="63"/>
      <c r="B395" s="63"/>
      <c r="C395" s="144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</row>
    <row r="396" spans="1:38">
      <c r="A396" s="63"/>
      <c r="B396" s="63"/>
      <c r="C396" s="144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</row>
    <row r="397" spans="1:38">
      <c r="A397" s="63"/>
      <c r="B397" s="63"/>
      <c r="C397" s="144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</row>
    <row r="398" spans="1:38">
      <c r="A398" s="63"/>
      <c r="B398" s="63"/>
      <c r="C398" s="144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</row>
    <row r="399" spans="1:38">
      <c r="A399" s="63"/>
      <c r="B399" s="63"/>
      <c r="C399" s="144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</row>
    <row r="400" spans="1:38">
      <c r="A400" s="63"/>
      <c r="B400" s="63"/>
      <c r="C400" s="144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</row>
    <row r="401" spans="1:38">
      <c r="A401" s="63"/>
      <c r="B401" s="63"/>
      <c r="C401" s="144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</row>
    <row r="402" spans="1:38">
      <c r="A402" s="63"/>
      <c r="B402" s="63"/>
      <c r="C402" s="144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</row>
    <row r="403" spans="1:38">
      <c r="A403" s="63"/>
      <c r="B403" s="63"/>
      <c r="C403" s="144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</row>
    <row r="404" spans="1:38">
      <c r="A404" s="63"/>
      <c r="B404" s="63"/>
      <c r="C404" s="144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</row>
    <row r="405" spans="1:38">
      <c r="A405" s="63"/>
      <c r="B405" s="63"/>
      <c r="C405" s="144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</row>
    <row r="406" spans="1:38">
      <c r="A406" s="63"/>
      <c r="B406" s="63"/>
      <c r="C406" s="144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</row>
    <row r="407" spans="1:38">
      <c r="A407" s="63"/>
      <c r="B407" s="63"/>
      <c r="C407" s="144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</row>
    <row r="408" spans="1:38">
      <c r="A408" s="63"/>
      <c r="B408" s="63"/>
      <c r="C408" s="144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</row>
    <row r="409" spans="1:38">
      <c r="A409" s="63"/>
      <c r="B409" s="63"/>
      <c r="C409" s="144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</row>
    <row r="410" spans="1:38">
      <c r="A410" s="63"/>
      <c r="B410" s="63"/>
      <c r="C410" s="144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</row>
    <row r="411" spans="1:38">
      <c r="A411" s="63"/>
      <c r="B411" s="63"/>
      <c r="C411" s="144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</row>
    <row r="412" spans="1:38">
      <c r="A412" s="63"/>
      <c r="B412" s="63"/>
      <c r="C412" s="144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</row>
    <row r="413" spans="1:38">
      <c r="A413" s="63"/>
      <c r="B413" s="63"/>
      <c r="C413" s="144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</row>
  </sheetData>
  <sheetProtection password="C9C5" sheet="1" objects="1" scenarios="1" selectLockedCells="1"/>
  <mergeCells count="15">
    <mergeCell ref="AA5:AC5"/>
    <mergeCell ref="AE5:AG5"/>
    <mergeCell ref="AI5:AK5"/>
    <mergeCell ref="K5:M5"/>
    <mergeCell ref="O5:Q5"/>
    <mergeCell ref="S5:U5"/>
    <mergeCell ref="W5:Y5"/>
    <mergeCell ref="J3:AK3"/>
    <mergeCell ref="K4:M4"/>
    <mergeCell ref="O4:Q4"/>
    <mergeCell ref="S4:U4"/>
    <mergeCell ref="W4:Y4"/>
    <mergeCell ref="AA4:AC4"/>
    <mergeCell ref="AE4:AG4"/>
    <mergeCell ref="AI4:AK4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indexed="48"/>
    <pageSetUpPr fitToPage="1"/>
  </sheetPr>
  <dimension ref="A1:CY267"/>
  <sheetViews>
    <sheetView showZeros="0" zoomScale="152" zoomScaleNormal="152" workbookViewId="0">
      <selection activeCell="C11" sqref="C11"/>
    </sheetView>
  </sheetViews>
  <sheetFormatPr baseColWidth="10" defaultRowHeight="13"/>
  <cols>
    <col min="1" max="2" width="2.6640625" customWidth="1"/>
    <col min="3" max="3" width="45.6640625" customWidth="1"/>
    <col min="4" max="4" width="3.6640625" customWidth="1"/>
    <col min="5" max="5" width="14.6640625" customWidth="1"/>
    <col min="6" max="6" width="1.6640625" customWidth="1"/>
    <col min="7" max="7" width="4.6640625" customWidth="1"/>
    <col min="8" max="8" width="1.6640625" customWidth="1"/>
    <col min="9" max="9" width="14.6640625" customWidth="1"/>
    <col min="10" max="10" width="1.6640625" customWidth="1"/>
    <col min="11" max="11" width="5.6640625" customWidth="1"/>
    <col min="12" max="12" width="2.6640625" customWidth="1"/>
    <col min="13" max="13" width="14.6640625" customWidth="1"/>
    <col min="14" max="14" width="1.6640625" customWidth="1"/>
    <col min="15" max="15" width="5.6640625" customWidth="1"/>
    <col min="16" max="17" width="1.6640625" customWidth="1"/>
    <col min="18" max="18" width="1.5" customWidth="1"/>
    <col min="19" max="19" width="8.6640625" customWidth="1"/>
    <col min="20" max="23" width="8.83203125" customWidth="1"/>
    <col min="24" max="24" width="5.6640625" customWidth="1"/>
    <col min="25" max="25" width="2.6640625" customWidth="1"/>
    <col min="26" max="26" width="3.6640625" customWidth="1"/>
    <col min="27" max="27" width="35.6640625" customWidth="1"/>
    <col min="28" max="28" width="3.6640625" customWidth="1"/>
    <col min="29" max="29" width="12.6640625" customWidth="1"/>
    <col min="30" max="30" width="2.6640625" customWidth="1"/>
    <col min="31" max="31" width="12.6640625" customWidth="1"/>
    <col min="32" max="32" width="2.6640625" customWidth="1"/>
    <col min="33" max="33" width="12.6640625" customWidth="1"/>
    <col min="34" max="34" width="1.6640625" customWidth="1"/>
    <col min="35" max="35" width="18.6640625" customWidth="1"/>
    <col min="36" max="36" width="9.6640625" customWidth="1"/>
    <col min="37" max="37" width="8.6640625" customWidth="1"/>
    <col min="38" max="38" width="2.6640625" customWidth="1"/>
    <col min="39" max="43" width="9.6640625" customWidth="1"/>
    <col min="44" max="44" width="2.6640625" customWidth="1"/>
    <col min="45" max="45" width="40.33203125" customWidth="1"/>
    <col min="46" max="46" width="2.6640625" customWidth="1"/>
    <col min="47" max="47" width="5.6640625" customWidth="1"/>
    <col min="48" max="48" width="1.6640625" customWidth="1"/>
    <col min="49" max="49" width="5.6640625" customWidth="1"/>
    <col min="50" max="50" width="1.6640625" customWidth="1"/>
    <col min="51" max="51" width="5.6640625" customWidth="1"/>
    <col min="52" max="52" width="1.6640625" customWidth="1"/>
    <col min="53" max="53" width="5.6640625" customWidth="1"/>
    <col min="54" max="54" width="1.6640625" customWidth="1"/>
    <col min="55" max="55" width="5.6640625" customWidth="1"/>
    <col min="56" max="56" width="1.6640625" customWidth="1"/>
    <col min="57" max="57" width="5.6640625" customWidth="1"/>
    <col min="58" max="58" width="1.6640625" customWidth="1"/>
    <col min="59" max="59" width="5.6640625" customWidth="1"/>
    <col min="60" max="60" width="1.6640625" customWidth="1"/>
    <col min="61" max="61" width="5.6640625" customWidth="1"/>
    <col min="62" max="62" width="1.6640625" customWidth="1"/>
    <col min="63" max="63" width="5.6640625" customWidth="1"/>
    <col min="64" max="64" width="1.6640625" customWidth="1"/>
    <col min="65" max="65" width="5.6640625" customWidth="1"/>
    <col min="66" max="66" width="1.6640625" customWidth="1"/>
    <col min="67" max="67" width="5.6640625" customWidth="1"/>
    <col min="68" max="68" width="1.6640625" customWidth="1"/>
    <col min="69" max="69" width="5.6640625" customWidth="1"/>
    <col min="70" max="70" width="1.6640625" customWidth="1"/>
    <col min="71" max="71" width="5.6640625" customWidth="1"/>
    <col min="72" max="72" width="1.6640625" customWidth="1"/>
    <col min="73" max="75" width="5.6640625" customWidth="1"/>
    <col min="76" max="76" width="1.6640625" customWidth="1"/>
    <col min="77" max="77" width="5.6640625" customWidth="1"/>
    <col min="78" max="78" width="1.6640625" customWidth="1"/>
    <col min="79" max="79" width="5.6640625" customWidth="1"/>
    <col min="80" max="80" width="1.6640625" customWidth="1"/>
    <col min="81" max="81" width="5.6640625" customWidth="1"/>
    <col min="82" max="82" width="1.6640625" customWidth="1"/>
    <col min="83" max="83" width="5.6640625" customWidth="1"/>
    <col min="84" max="84" width="1.6640625" customWidth="1"/>
    <col min="85" max="85" width="5.6640625" customWidth="1"/>
    <col min="86" max="86" width="1.6640625" customWidth="1"/>
    <col min="87" max="87" width="5.6640625" customWidth="1"/>
    <col min="88" max="88" width="1.6640625" customWidth="1"/>
    <col min="89" max="89" width="5.6640625" customWidth="1"/>
    <col min="90" max="90" width="1.6640625" customWidth="1"/>
    <col min="91" max="91" width="5.6640625" customWidth="1"/>
    <col min="92" max="92" width="1.6640625" customWidth="1"/>
    <col min="93" max="93" width="5.6640625" customWidth="1"/>
    <col min="94" max="94" width="1.6640625" customWidth="1"/>
    <col min="95" max="95" width="5.6640625" customWidth="1"/>
    <col min="96" max="96" width="1.6640625" customWidth="1"/>
    <col min="97" max="97" width="5.6640625" customWidth="1"/>
    <col min="98" max="98" width="1.6640625" customWidth="1"/>
    <col min="99" max="99" width="5.6640625" customWidth="1"/>
    <col min="100" max="100" width="1.6640625" customWidth="1"/>
    <col min="101" max="101" width="5.6640625" customWidth="1"/>
    <col min="102" max="102" width="3.6640625" customWidth="1"/>
    <col min="103" max="256" width="8.83203125" customWidth="1"/>
  </cols>
  <sheetData>
    <row r="1" spans="1:103" ht="15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</row>
    <row r="2" spans="1:103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</row>
    <row r="3" spans="1:103" ht="15.7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</row>
    <row r="4" spans="1:103" ht="15.75" customHeight="1" thickTop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</row>
    <row r="5" spans="1:103" ht="15.75" customHeight="1">
      <c r="A5" s="7"/>
      <c r="B5" s="24"/>
      <c r="C5" s="80" t="s">
        <v>16</v>
      </c>
      <c r="D5" s="18"/>
      <c r="E5" s="20" t="s">
        <v>53</v>
      </c>
      <c r="F5" s="20"/>
      <c r="G5" s="62"/>
      <c r="H5" s="62"/>
      <c r="I5" s="359" t="s">
        <v>54</v>
      </c>
      <c r="J5" s="356"/>
      <c r="K5" s="356"/>
      <c r="L5" s="62"/>
      <c r="M5" s="359" t="s">
        <v>55</v>
      </c>
      <c r="N5" s="356"/>
      <c r="O5" s="356"/>
      <c r="P5" s="19"/>
      <c r="Q5" s="25"/>
      <c r="R5" s="8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</row>
    <row r="6" spans="1:103" ht="15.75" customHeight="1">
      <c r="A6" s="7"/>
      <c r="B6" s="24"/>
      <c r="C6" s="19"/>
      <c r="D6" s="19"/>
      <c r="E6" s="19"/>
      <c r="F6" s="19"/>
      <c r="G6" s="19"/>
      <c r="H6" s="19"/>
      <c r="I6" s="67"/>
      <c r="J6" s="67"/>
      <c r="K6" s="19"/>
      <c r="L6" s="19"/>
      <c r="M6" s="67"/>
      <c r="N6" s="67"/>
      <c r="O6" s="19"/>
      <c r="P6" s="19"/>
      <c r="Q6" s="25"/>
      <c r="R6" s="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</row>
    <row r="7" spans="1:103" ht="15.75" customHeight="1">
      <c r="A7" s="7"/>
      <c r="B7" s="24"/>
      <c r="C7" s="349" t="s">
        <v>149</v>
      </c>
      <c r="D7" s="19"/>
      <c r="E7" s="18"/>
      <c r="F7" s="18"/>
      <c r="G7" s="19"/>
      <c r="H7" s="19"/>
      <c r="I7" s="352" t="s">
        <v>94</v>
      </c>
      <c r="J7" s="353"/>
      <c r="K7" s="353"/>
      <c r="L7" s="19"/>
      <c r="M7" s="352" t="s">
        <v>94</v>
      </c>
      <c r="N7" s="353"/>
      <c r="O7" s="353"/>
      <c r="P7" s="19"/>
      <c r="Q7" s="25"/>
      <c r="R7" s="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</row>
    <row r="8" spans="1:103" ht="15.75" customHeight="1">
      <c r="A8" s="7"/>
      <c r="B8" s="24"/>
      <c r="C8" s="37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5"/>
      <c r="R8" s="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</row>
    <row r="9" spans="1:103" ht="15.75" customHeight="1">
      <c r="A9" s="7"/>
      <c r="B9" s="24"/>
      <c r="C9" s="170" t="s">
        <v>214</v>
      </c>
      <c r="D9" s="50"/>
      <c r="E9" s="134">
        <v>0</v>
      </c>
      <c r="F9" s="26"/>
      <c r="G9" s="19"/>
      <c r="H9" s="19"/>
      <c r="I9" s="134">
        <f>+E9*(1+($K9/100))</f>
        <v>0</v>
      </c>
      <c r="J9" s="26"/>
      <c r="K9" s="64">
        <v>0</v>
      </c>
      <c r="L9" s="19"/>
      <c r="M9" s="134">
        <f>+I9*(1+($O9/100))</f>
        <v>0</v>
      </c>
      <c r="N9" s="26"/>
      <c r="O9" s="64">
        <v>0</v>
      </c>
      <c r="P9" s="4"/>
      <c r="Q9" s="25"/>
      <c r="R9" s="8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</row>
    <row r="10" spans="1:103" ht="15.75" customHeight="1">
      <c r="A10" s="7"/>
      <c r="B10" s="24"/>
      <c r="C10" s="83" t="s">
        <v>136</v>
      </c>
      <c r="D10" s="50"/>
      <c r="E10" s="134">
        <v>0</v>
      </c>
      <c r="F10" s="26"/>
      <c r="G10" s="18"/>
      <c r="H10" s="18"/>
      <c r="I10" s="134">
        <f t="shared" ref="I10:I21" si="0">+E10*(1+($K10/100))</f>
        <v>0</v>
      </c>
      <c r="J10" s="26"/>
      <c r="K10" s="64">
        <v>0</v>
      </c>
      <c r="L10" s="19"/>
      <c r="M10" s="134">
        <f t="shared" ref="M10:M21" si="1">+I10*(1+($O10/100))</f>
        <v>0</v>
      </c>
      <c r="N10" s="26"/>
      <c r="O10" s="64">
        <v>0</v>
      </c>
      <c r="P10" s="4"/>
      <c r="Q10" s="25"/>
      <c r="R10" s="8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</row>
    <row r="11" spans="1:103" ht="15.75" customHeight="1">
      <c r="A11" s="7"/>
      <c r="B11" s="24"/>
      <c r="C11" s="76" t="s">
        <v>240</v>
      </c>
      <c r="D11" s="50"/>
      <c r="E11" s="134">
        <v>0</v>
      </c>
      <c r="F11" s="26"/>
      <c r="G11" s="18"/>
      <c r="H11" s="18"/>
      <c r="I11" s="134">
        <f t="shared" si="0"/>
        <v>0</v>
      </c>
      <c r="J11" s="26"/>
      <c r="K11" s="64">
        <v>0</v>
      </c>
      <c r="L11" s="19"/>
      <c r="M11" s="134">
        <f t="shared" si="1"/>
        <v>0</v>
      </c>
      <c r="N11" s="26"/>
      <c r="O11" s="64">
        <v>0</v>
      </c>
      <c r="P11" s="4"/>
      <c r="Q11" s="25"/>
      <c r="R11" s="8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</row>
    <row r="12" spans="1:103" ht="15.75" customHeight="1">
      <c r="A12" s="7"/>
      <c r="B12" s="24"/>
      <c r="C12" s="76" t="s">
        <v>56</v>
      </c>
      <c r="D12" s="50"/>
      <c r="E12" s="134">
        <v>0</v>
      </c>
      <c r="F12" s="26"/>
      <c r="G12" s="18"/>
      <c r="H12" s="18"/>
      <c r="I12" s="134">
        <f t="shared" si="0"/>
        <v>0</v>
      </c>
      <c r="J12" s="26"/>
      <c r="K12" s="64">
        <v>0</v>
      </c>
      <c r="L12" s="19"/>
      <c r="M12" s="134">
        <f t="shared" si="1"/>
        <v>0</v>
      </c>
      <c r="N12" s="26"/>
      <c r="O12" s="64">
        <v>0</v>
      </c>
      <c r="P12" s="4"/>
      <c r="Q12" s="25"/>
      <c r="R12" s="8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</row>
    <row r="13" spans="1:103" ht="15.75" customHeight="1">
      <c r="A13" s="7"/>
      <c r="B13" s="24"/>
      <c r="C13" s="76" t="s">
        <v>241</v>
      </c>
      <c r="D13" s="50"/>
      <c r="E13" s="134">
        <v>0</v>
      </c>
      <c r="F13" s="26"/>
      <c r="G13" s="18"/>
      <c r="H13" s="18"/>
      <c r="I13" s="134">
        <f t="shared" si="0"/>
        <v>0</v>
      </c>
      <c r="J13" s="26"/>
      <c r="K13" s="64">
        <v>0</v>
      </c>
      <c r="L13" s="19"/>
      <c r="M13" s="134">
        <f t="shared" si="1"/>
        <v>0</v>
      </c>
      <c r="N13" s="26"/>
      <c r="O13" s="64">
        <v>0</v>
      </c>
      <c r="P13" s="4"/>
      <c r="Q13" s="25"/>
      <c r="R13" s="8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</row>
    <row r="14" spans="1:103" ht="15.75" customHeight="1">
      <c r="A14" s="7"/>
      <c r="B14" s="24"/>
      <c r="C14" s="76" t="s">
        <v>215</v>
      </c>
      <c r="D14" s="50"/>
      <c r="E14" s="134">
        <v>0</v>
      </c>
      <c r="F14" s="26"/>
      <c r="G14" s="18"/>
      <c r="H14" s="18"/>
      <c r="I14" s="134">
        <f t="shared" si="0"/>
        <v>0</v>
      </c>
      <c r="J14" s="26"/>
      <c r="K14" s="64">
        <v>0</v>
      </c>
      <c r="L14" s="19"/>
      <c r="M14" s="134">
        <f t="shared" si="1"/>
        <v>0</v>
      </c>
      <c r="N14" s="26"/>
      <c r="O14" s="64">
        <v>0</v>
      </c>
      <c r="P14" s="4"/>
      <c r="Q14" s="25"/>
      <c r="R14" s="8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</row>
    <row r="15" spans="1:103" ht="15.75" customHeight="1">
      <c r="A15" s="7"/>
      <c r="B15" s="24"/>
      <c r="C15" s="76" t="s">
        <v>242</v>
      </c>
      <c r="D15" s="50"/>
      <c r="E15" s="134">
        <v>0</v>
      </c>
      <c r="F15" s="26"/>
      <c r="G15" s="18"/>
      <c r="H15" s="18"/>
      <c r="I15" s="134">
        <f t="shared" si="0"/>
        <v>0</v>
      </c>
      <c r="J15" s="26"/>
      <c r="K15" s="64">
        <v>0</v>
      </c>
      <c r="L15" s="19"/>
      <c r="M15" s="134">
        <f t="shared" si="1"/>
        <v>0</v>
      </c>
      <c r="N15" s="26"/>
      <c r="O15" s="64">
        <v>0</v>
      </c>
      <c r="P15" s="4"/>
      <c r="Q15" s="25"/>
      <c r="R15" s="8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</row>
    <row r="16" spans="1:103" ht="15.75" customHeight="1">
      <c r="A16" s="7"/>
      <c r="B16" s="24"/>
      <c r="C16" s="76" t="s">
        <v>50</v>
      </c>
      <c r="D16" s="50"/>
      <c r="E16" s="134">
        <v>0</v>
      </c>
      <c r="F16" s="26"/>
      <c r="G16" s="18"/>
      <c r="H16" s="18"/>
      <c r="I16" s="134">
        <f t="shared" si="0"/>
        <v>0</v>
      </c>
      <c r="J16" s="26"/>
      <c r="K16" s="64">
        <v>0</v>
      </c>
      <c r="L16" s="19"/>
      <c r="M16" s="134">
        <f t="shared" si="1"/>
        <v>0</v>
      </c>
      <c r="N16" s="26"/>
      <c r="O16" s="64">
        <v>0</v>
      </c>
      <c r="P16" s="4"/>
      <c r="Q16" s="25"/>
      <c r="R16" s="8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</row>
    <row r="17" spans="1:103" ht="15.75" customHeight="1">
      <c r="A17" s="7"/>
      <c r="B17" s="24"/>
      <c r="C17" s="76" t="s">
        <v>17</v>
      </c>
      <c r="D17" s="50"/>
      <c r="E17" s="134">
        <v>0</v>
      </c>
      <c r="F17" s="26"/>
      <c r="G17" s="18"/>
      <c r="H17" s="18"/>
      <c r="I17" s="134">
        <f t="shared" si="0"/>
        <v>0</v>
      </c>
      <c r="J17" s="26"/>
      <c r="K17" s="64">
        <v>0</v>
      </c>
      <c r="L17" s="19"/>
      <c r="M17" s="134">
        <f t="shared" si="1"/>
        <v>0</v>
      </c>
      <c r="N17" s="26"/>
      <c r="O17" s="64">
        <v>0</v>
      </c>
      <c r="P17" s="4"/>
      <c r="Q17" s="25"/>
      <c r="R17" s="8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</row>
    <row r="18" spans="1:103" ht="15.75" customHeight="1">
      <c r="A18" s="7"/>
      <c r="B18" s="24"/>
      <c r="C18" s="76" t="s">
        <v>243</v>
      </c>
      <c r="D18" s="50"/>
      <c r="E18" s="134">
        <v>0</v>
      </c>
      <c r="F18" s="26"/>
      <c r="G18" s="18"/>
      <c r="H18" s="18"/>
      <c r="I18" s="134">
        <f t="shared" si="0"/>
        <v>0</v>
      </c>
      <c r="J18" s="26"/>
      <c r="K18" s="64">
        <v>0</v>
      </c>
      <c r="L18" s="19"/>
      <c r="M18" s="134">
        <f t="shared" si="1"/>
        <v>0</v>
      </c>
      <c r="N18" s="26"/>
      <c r="O18" s="64">
        <v>0</v>
      </c>
      <c r="P18" s="4"/>
      <c r="Q18" s="25"/>
      <c r="R18" s="8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</row>
    <row r="19" spans="1:103" ht="15.75" customHeight="1">
      <c r="A19" s="7"/>
      <c r="B19" s="24"/>
      <c r="C19" s="76" t="s">
        <v>216</v>
      </c>
      <c r="D19" s="50"/>
      <c r="E19" s="134">
        <v>0</v>
      </c>
      <c r="F19" s="26"/>
      <c r="G19" s="18"/>
      <c r="H19" s="18"/>
      <c r="I19" s="134">
        <f t="shared" si="0"/>
        <v>0</v>
      </c>
      <c r="J19" s="26"/>
      <c r="K19" s="64">
        <v>0</v>
      </c>
      <c r="L19" s="19"/>
      <c r="M19" s="134">
        <f t="shared" si="1"/>
        <v>0</v>
      </c>
      <c r="N19" s="26"/>
      <c r="O19" s="64">
        <v>0</v>
      </c>
      <c r="P19" s="4"/>
      <c r="Q19" s="25"/>
      <c r="R19" s="8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</row>
    <row r="20" spans="1:103" ht="15.75" customHeight="1">
      <c r="A20" s="7"/>
      <c r="B20" s="24"/>
      <c r="C20" s="76" t="s">
        <v>275</v>
      </c>
      <c r="D20" s="50"/>
      <c r="E20" s="128">
        <f>'1ALG'!N23</f>
        <v>0</v>
      </c>
      <c r="F20" s="26"/>
      <c r="G20" s="18"/>
      <c r="H20" s="18"/>
      <c r="I20" s="134">
        <f t="shared" si="0"/>
        <v>0</v>
      </c>
      <c r="J20" s="26"/>
      <c r="K20" s="64">
        <v>0</v>
      </c>
      <c r="L20" s="19"/>
      <c r="M20" s="134">
        <f t="shared" si="1"/>
        <v>0</v>
      </c>
      <c r="N20" s="26"/>
      <c r="O20" s="64">
        <v>0</v>
      </c>
      <c r="P20" s="4"/>
      <c r="Q20" s="25"/>
      <c r="R20" s="8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</row>
    <row r="21" spans="1:103" ht="15.75" customHeight="1">
      <c r="A21" s="7"/>
      <c r="B21" s="24"/>
      <c r="C21" s="76" t="s">
        <v>18</v>
      </c>
      <c r="D21" s="50"/>
      <c r="E21" s="134">
        <v>0</v>
      </c>
      <c r="F21" s="26"/>
      <c r="G21" s="18"/>
      <c r="H21" s="18"/>
      <c r="I21" s="134">
        <f t="shared" si="0"/>
        <v>0</v>
      </c>
      <c r="J21" s="26"/>
      <c r="K21" s="64">
        <v>0</v>
      </c>
      <c r="L21" s="19"/>
      <c r="M21" s="134">
        <f t="shared" si="1"/>
        <v>0</v>
      </c>
      <c r="N21" s="26"/>
      <c r="O21" s="64">
        <v>0</v>
      </c>
      <c r="P21" s="4"/>
      <c r="Q21" s="25"/>
      <c r="R21" s="8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</row>
    <row r="22" spans="1:103" ht="15.75" customHeight="1">
      <c r="A22" s="7"/>
      <c r="B22" s="24"/>
      <c r="C22" s="49"/>
      <c r="D22" s="50"/>
      <c r="E22" s="128"/>
      <c r="F22" s="26"/>
      <c r="G22" s="18"/>
      <c r="H22" s="18"/>
      <c r="I22" s="128"/>
      <c r="J22" s="26"/>
      <c r="K22" s="18"/>
      <c r="L22" s="18"/>
      <c r="M22" s="128"/>
      <c r="N22" s="26"/>
      <c r="O22" s="19"/>
      <c r="P22" s="19"/>
      <c r="Q22" s="25"/>
      <c r="R22" s="8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</row>
    <row r="23" spans="1:103" ht="15.75" customHeight="1">
      <c r="A23" s="7"/>
      <c r="B23" s="24"/>
      <c r="C23" s="78" t="s">
        <v>8</v>
      </c>
      <c r="D23" s="50"/>
      <c r="E23" s="128">
        <f>SUM(E9:E21)</f>
        <v>0</v>
      </c>
      <c r="F23" s="26"/>
      <c r="G23" s="18"/>
      <c r="H23" s="18"/>
      <c r="I23" s="128">
        <f>SUM(I9:I21)</f>
        <v>0</v>
      </c>
      <c r="J23" s="26"/>
      <c r="K23" s="18"/>
      <c r="L23" s="18"/>
      <c r="M23" s="128">
        <f>SUM(M9:M21)</f>
        <v>0</v>
      </c>
      <c r="N23" s="26"/>
      <c r="O23" s="19"/>
      <c r="P23" s="19"/>
      <c r="Q23" s="25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</row>
    <row r="24" spans="1:103" ht="15.75" customHeight="1" thickBot="1">
      <c r="A24" s="7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  <c r="R24" s="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</row>
    <row r="25" spans="1:103" ht="15.75" customHeight="1" thickTop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</row>
    <row r="26" spans="1:103" ht="15.7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</row>
    <row r="27" spans="1:103" ht="15.7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</row>
    <row r="28" spans="1:103" ht="15.7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</row>
    <row r="29" spans="1:103" ht="15.7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</row>
    <row r="30" spans="1:103" ht="15.7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</row>
    <row r="31" spans="1:103" ht="15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</row>
    <row r="32" spans="1:103" ht="15.7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</row>
    <row r="33" spans="1:103" ht="15.7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</row>
    <row r="34" spans="1:103" ht="15.7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</row>
    <row r="35" spans="1:103" ht="15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</row>
    <row r="36" spans="1:103" ht="15.7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</row>
    <row r="37" spans="1:103" ht="15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</row>
    <row r="38" spans="1:103" ht="15.7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</row>
    <row r="39" spans="1:103" ht="15.75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</row>
    <row r="40" spans="1:103" ht="15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</row>
    <row r="41" spans="1:103" ht="15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</row>
    <row r="42" spans="1:103" ht="15.7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</row>
    <row r="43" spans="1:103" ht="15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</row>
    <row r="44" spans="1:103" ht="15.7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</row>
    <row r="45" spans="1:103">
      <c r="A45" s="7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74"/>
      <c r="P45" s="74"/>
      <c r="Q45" s="74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>
      <c r="A46" s="7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74"/>
      <c r="P46" s="74"/>
      <c r="Q46" s="74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>
      <c r="A47" s="7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74"/>
      <c r="P47" s="74"/>
      <c r="Q47" s="74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>
      <c r="A48" s="7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74"/>
      <c r="P48" s="74"/>
      <c r="Q48" s="74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>
      <c r="A49" s="7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74"/>
      <c r="P49" s="74"/>
      <c r="Q49" s="74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>
      <c r="A50" s="7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74"/>
      <c r="P50" s="74"/>
      <c r="Q50" s="74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>
      <c r="A51" s="7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74"/>
      <c r="P51" s="74"/>
      <c r="Q51" s="74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>
      <c r="A52" s="7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74"/>
      <c r="P52" s="74"/>
      <c r="Q52" s="74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>
      <c r="A53" s="7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74"/>
      <c r="P53" s="74"/>
      <c r="Q53" s="74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>
      <c r="A54" s="7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74"/>
      <c r="P54" s="74"/>
      <c r="Q54" s="74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>
      <c r="A55" s="7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74"/>
      <c r="P55" s="74"/>
      <c r="Q55" s="74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>
      <c r="A56" s="7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74"/>
      <c r="P56" s="74"/>
      <c r="Q56" s="74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>
      <c r="A57" s="7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74"/>
      <c r="P57" s="74"/>
      <c r="Q57" s="74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>
      <c r="A58" s="7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74"/>
      <c r="P58" s="74"/>
      <c r="Q58" s="74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>
      <c r="A59" s="7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74"/>
      <c r="P59" s="74"/>
      <c r="Q59" s="74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>
      <c r="A60" s="7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74"/>
      <c r="P60" s="74"/>
      <c r="Q60" s="74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>
      <c r="A61" s="7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74"/>
      <c r="P61" s="74"/>
      <c r="Q61" s="74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>
      <c r="A62" s="7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74"/>
      <c r="P62" s="74"/>
      <c r="Q62" s="74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>
      <c r="A63" s="7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74"/>
      <c r="P63" s="74"/>
      <c r="Q63" s="74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>
      <c r="A64" s="7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74"/>
      <c r="P64" s="74"/>
      <c r="Q64" s="74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>
      <c r="A65" s="7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74"/>
      <c r="P65" s="74"/>
      <c r="Q65" s="74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>
      <c r="A66" s="7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74"/>
      <c r="P66" s="74"/>
      <c r="Q66" s="74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>
      <c r="A67" s="7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74"/>
      <c r="P67" s="74"/>
      <c r="Q67" s="74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>
      <c r="A68" s="7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74"/>
      <c r="P68" s="74"/>
      <c r="Q68" s="74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>
      <c r="A69" s="7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74"/>
      <c r="P69" s="74"/>
      <c r="Q69" s="74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>
      <c r="A70" s="7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74"/>
      <c r="P70" s="74"/>
      <c r="Q70" s="74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>
      <c r="A71" s="7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74"/>
      <c r="P71" s="74"/>
      <c r="Q71" s="74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>
      <c r="A72" s="7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74"/>
      <c r="P72" s="74"/>
      <c r="Q72" s="74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>
      <c r="A73" s="7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4"/>
      <c r="P73" s="74"/>
      <c r="Q73" s="74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>
      <c r="A74" s="7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4"/>
      <c r="P74" s="74"/>
      <c r="Q74" s="74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>
      <c r="A75" s="7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4"/>
      <c r="P75" s="74"/>
      <c r="Q75" s="74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>
      <c r="A76" s="7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74"/>
      <c r="P76" s="74"/>
      <c r="Q76" s="74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>
      <c r="A77" s="7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74"/>
      <c r="P77" s="74"/>
      <c r="Q77" s="74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>
      <c r="A78" s="7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4"/>
      <c r="P78" s="74"/>
      <c r="Q78" s="74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>
      <c r="A79" s="7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4"/>
      <c r="P79" s="74"/>
      <c r="Q79" s="74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>
      <c r="A80" s="7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4"/>
      <c r="P80" s="74"/>
      <c r="Q80" s="74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>
      <c r="A81" s="7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4"/>
      <c r="P81" s="74"/>
      <c r="Q81" s="74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>
      <c r="A82" s="7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4"/>
      <c r="P82" s="74"/>
      <c r="Q82" s="74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>
      <c r="A83" s="7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4"/>
      <c r="P83" s="74"/>
      <c r="Q83" s="74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>
      <c r="A84" s="7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4"/>
      <c r="P84" s="74"/>
      <c r="Q84" s="74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>
      <c r="A85" s="7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4"/>
      <c r="P85" s="74"/>
      <c r="Q85" s="74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>
      <c r="A86" s="7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4"/>
      <c r="P86" s="74"/>
      <c r="Q86" s="74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>
      <c r="A87" s="7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4"/>
      <c r="P87" s="74"/>
      <c r="Q87" s="74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>
      <c r="A88" s="7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4"/>
      <c r="P88" s="74"/>
      <c r="Q88" s="74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>
      <c r="A89" s="7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4"/>
      <c r="P89" s="74"/>
      <c r="Q89" s="74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>
      <c r="A90" s="7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4"/>
      <c r="P90" s="74"/>
      <c r="Q90" s="74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>
      <c r="A91" s="7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4"/>
      <c r="P91" s="74"/>
      <c r="Q91" s="74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>
      <c r="A92" s="7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74"/>
      <c r="P92" s="74"/>
      <c r="Q92" s="74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>
      <c r="A93" s="7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74"/>
      <c r="P93" s="74"/>
      <c r="Q93" s="74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>
      <c r="A94" s="7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74"/>
      <c r="P94" s="74"/>
      <c r="Q94" s="74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>
      <c r="A95" s="7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74"/>
      <c r="P95" s="74"/>
      <c r="Q95" s="74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>
      <c r="A96" s="7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74"/>
      <c r="P96" s="74"/>
      <c r="Q96" s="74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>
      <c r="A97" s="7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74"/>
      <c r="P97" s="74"/>
      <c r="Q97" s="74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>
      <c r="A98" s="7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74"/>
      <c r="P98" s="74"/>
      <c r="Q98" s="74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>
      <c r="A99" s="7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74"/>
      <c r="P99" s="74"/>
      <c r="Q99" s="74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>
      <c r="A100" s="7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74"/>
      <c r="P100" s="74"/>
      <c r="Q100" s="74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>
      <c r="A101" s="7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74"/>
      <c r="P101" s="74"/>
      <c r="Q101" s="74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>
      <c r="A102" s="7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74"/>
      <c r="P102" s="74"/>
      <c r="Q102" s="74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>
      <c r="A103" s="7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74"/>
      <c r="P103" s="74"/>
      <c r="Q103" s="74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>
      <c r="A104" s="7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74"/>
      <c r="P104" s="74"/>
      <c r="Q104" s="74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>
      <c r="A105" s="7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74"/>
      <c r="P105" s="74"/>
      <c r="Q105" s="74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>
      <c r="A106" s="7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74"/>
      <c r="P106" s="74"/>
      <c r="Q106" s="74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>
      <c r="A107" s="7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74"/>
      <c r="P107" s="74"/>
      <c r="Q107" s="74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>
      <c r="A108" s="7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74"/>
      <c r="P108" s="74"/>
      <c r="Q108" s="74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>
      <c r="A109" s="7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74"/>
      <c r="P109" s="74"/>
      <c r="Q109" s="74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>
      <c r="A110" s="7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74"/>
      <c r="P110" s="74"/>
      <c r="Q110" s="74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>
      <c r="A111" s="7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74"/>
      <c r="P111" s="74"/>
      <c r="Q111" s="74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>
      <c r="A112" s="7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74"/>
      <c r="P112" s="74"/>
      <c r="Q112" s="74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>
      <c r="A113" s="7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74"/>
      <c r="P113" s="74"/>
      <c r="Q113" s="74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>
      <c r="A114" s="7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74"/>
      <c r="P114" s="74"/>
      <c r="Q114" s="74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>
      <c r="A115" s="7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74"/>
      <c r="P115" s="74"/>
      <c r="Q115" s="74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>
      <c r="A116" s="7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74"/>
      <c r="P116" s="74"/>
      <c r="Q116" s="74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>
      <c r="A117" s="7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74"/>
      <c r="P117" s="74"/>
      <c r="Q117" s="74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>
      <c r="A118" s="7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74"/>
      <c r="P118" s="74"/>
      <c r="Q118" s="74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>
      <c r="A119" s="7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74"/>
      <c r="P119" s="74"/>
      <c r="Q119" s="74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>
      <c r="A120" s="7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74"/>
      <c r="P120" s="74"/>
      <c r="Q120" s="74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>
      <c r="A121" s="7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74"/>
      <c r="P121" s="74"/>
      <c r="Q121" s="74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>
      <c r="A122" s="7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74"/>
      <c r="P122" s="74"/>
      <c r="Q122" s="74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>
      <c r="A123" s="7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74"/>
      <c r="P123" s="74"/>
      <c r="Q123" s="74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>
      <c r="A124" s="7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74"/>
      <c r="P124" s="74"/>
      <c r="Q124" s="74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>
      <c r="A125" s="7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74"/>
      <c r="P125" s="74"/>
      <c r="Q125" s="74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>
      <c r="A126" s="7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74"/>
      <c r="P126" s="74"/>
      <c r="Q126" s="74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>
      <c r="A127" s="7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74"/>
      <c r="P127" s="74"/>
      <c r="Q127" s="74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>
      <c r="A128" s="7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74"/>
      <c r="P128" s="74"/>
      <c r="Q128" s="74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>
      <c r="A129" s="7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74"/>
      <c r="P129" s="74"/>
      <c r="Q129" s="74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>
      <c r="A130" s="7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74"/>
      <c r="P130" s="74"/>
      <c r="Q130" s="74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>
      <c r="A131" s="7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74"/>
      <c r="P131" s="74"/>
      <c r="Q131" s="74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>
      <c r="A132" s="7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74"/>
      <c r="P132" s="74"/>
      <c r="Q132" s="74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>
      <c r="A133" s="7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74"/>
      <c r="P133" s="74"/>
      <c r="Q133" s="74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>
      <c r="A134" s="72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74"/>
      <c r="P134" s="74"/>
      <c r="Q134" s="74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>
      <c r="A135" s="7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74"/>
      <c r="P135" s="74"/>
      <c r="Q135" s="74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>
      <c r="A136" s="7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74"/>
      <c r="P136" s="74"/>
      <c r="Q136" s="74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>
      <c r="A137" s="72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74"/>
      <c r="P137" s="74"/>
      <c r="Q137" s="74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>
      <c r="A138" s="7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74"/>
      <c r="P138" s="74"/>
      <c r="Q138" s="74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>
      <c r="A139" s="7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74"/>
      <c r="P139" s="74"/>
      <c r="Q139" s="74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>
      <c r="A140" s="7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74"/>
      <c r="P140" s="74"/>
      <c r="Q140" s="74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>
      <c r="A141" s="7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74"/>
      <c r="P141" s="74"/>
      <c r="Q141" s="74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>
      <c r="A142" s="72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74"/>
      <c r="P142" s="74"/>
      <c r="Q142" s="74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>
      <c r="A143" s="72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74"/>
      <c r="P143" s="74"/>
      <c r="Q143" s="74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>
      <c r="A144" s="72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74"/>
      <c r="P144" s="74"/>
      <c r="Q144" s="74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>
      <c r="A145" s="72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74"/>
      <c r="P145" s="74"/>
      <c r="Q145" s="74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>
      <c r="A146" s="7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74"/>
      <c r="P146" s="74"/>
      <c r="Q146" s="74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>
      <c r="A147" s="72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74"/>
      <c r="P147" s="74"/>
      <c r="Q147" s="74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>
      <c r="A148" s="2"/>
      <c r="O148" s="3"/>
      <c r="P148" s="3"/>
      <c r="Q148" s="3"/>
    </row>
    <row r="149" spans="1:103">
      <c r="A149" s="2"/>
      <c r="O149" s="3"/>
      <c r="P149" s="3"/>
      <c r="Q149" s="3"/>
    </row>
    <row r="150" spans="1:103">
      <c r="A150" s="2"/>
      <c r="O150" s="3"/>
      <c r="P150" s="3"/>
      <c r="Q150" s="3"/>
    </row>
    <row r="151" spans="1:103">
      <c r="A151" s="2"/>
      <c r="O151" s="3"/>
      <c r="P151" s="3"/>
      <c r="Q151" s="3"/>
    </row>
    <row r="152" spans="1:103">
      <c r="A152" s="2"/>
      <c r="O152" s="3"/>
      <c r="P152" s="3"/>
      <c r="Q152" s="3"/>
    </row>
    <row r="153" spans="1:103">
      <c r="A153" s="2"/>
      <c r="O153" s="3"/>
      <c r="P153" s="3"/>
      <c r="Q153" s="3"/>
    </row>
    <row r="154" spans="1:103">
      <c r="A154" s="2"/>
      <c r="O154" s="3"/>
      <c r="P154" s="3"/>
      <c r="Q154" s="3"/>
    </row>
    <row r="155" spans="1:103">
      <c r="A155" s="2"/>
      <c r="O155" s="3"/>
      <c r="P155" s="3"/>
      <c r="Q155" s="3"/>
    </row>
    <row r="156" spans="1:103">
      <c r="A156" s="2"/>
      <c r="O156" s="3"/>
      <c r="P156" s="3"/>
      <c r="Q156" s="3"/>
    </row>
    <row r="157" spans="1:103">
      <c r="A157" s="2"/>
      <c r="O157" s="3"/>
      <c r="P157" s="3"/>
      <c r="Q157" s="3"/>
    </row>
    <row r="158" spans="1:103">
      <c r="A158" s="2"/>
      <c r="O158" s="3"/>
      <c r="P158" s="3"/>
      <c r="Q158" s="3"/>
    </row>
    <row r="159" spans="1:103">
      <c r="A159" s="2"/>
      <c r="O159" s="3"/>
      <c r="P159" s="3"/>
      <c r="Q159" s="3"/>
    </row>
    <row r="160" spans="1:103">
      <c r="A160" s="2"/>
      <c r="O160" s="3"/>
      <c r="P160" s="3"/>
      <c r="Q160" s="3"/>
    </row>
    <row r="161" spans="1:17">
      <c r="A161" s="2"/>
      <c r="O161" s="3"/>
      <c r="P161" s="3"/>
      <c r="Q161" s="3"/>
    </row>
    <row r="162" spans="1:17">
      <c r="A162" s="2"/>
      <c r="O162" s="3"/>
      <c r="P162" s="3"/>
      <c r="Q162" s="3"/>
    </row>
    <row r="163" spans="1:17">
      <c r="A163" s="2"/>
      <c r="O163" s="3"/>
      <c r="P163" s="3"/>
      <c r="Q163" s="3"/>
    </row>
    <row r="164" spans="1:17">
      <c r="A164" s="2"/>
      <c r="O164" s="3"/>
      <c r="P164" s="3"/>
      <c r="Q164" s="3"/>
    </row>
    <row r="165" spans="1:17">
      <c r="A165" s="2"/>
      <c r="O165" s="3"/>
      <c r="P165" s="3"/>
      <c r="Q165" s="3"/>
    </row>
    <row r="166" spans="1:17">
      <c r="A166" s="2"/>
      <c r="O166" s="3"/>
      <c r="P166" s="3"/>
      <c r="Q166" s="3"/>
    </row>
    <row r="167" spans="1:17">
      <c r="A167" s="2"/>
      <c r="O167" s="3"/>
      <c r="P167" s="3"/>
      <c r="Q167" s="3"/>
    </row>
    <row r="168" spans="1:17">
      <c r="A168" s="2"/>
      <c r="O168" s="3"/>
      <c r="P168" s="3"/>
      <c r="Q168" s="3"/>
    </row>
    <row r="169" spans="1:17">
      <c r="A169" s="2"/>
      <c r="O169" s="3"/>
      <c r="P169" s="3"/>
      <c r="Q169" s="3"/>
    </row>
    <row r="170" spans="1:17">
      <c r="A170" s="2"/>
      <c r="O170" s="3"/>
      <c r="P170" s="3"/>
      <c r="Q170" s="3"/>
    </row>
    <row r="171" spans="1:17">
      <c r="A171" s="2"/>
      <c r="O171" s="3"/>
      <c r="P171" s="3"/>
      <c r="Q171" s="3"/>
    </row>
    <row r="172" spans="1:17">
      <c r="A172" s="2"/>
      <c r="O172" s="3"/>
      <c r="P172" s="3"/>
      <c r="Q172" s="3"/>
    </row>
    <row r="173" spans="1:17">
      <c r="A173" s="2"/>
      <c r="O173" s="3"/>
      <c r="P173" s="3"/>
      <c r="Q173" s="3"/>
    </row>
    <row r="174" spans="1:17">
      <c r="A174" s="2"/>
      <c r="O174" s="3"/>
      <c r="P174" s="3"/>
      <c r="Q174" s="3"/>
    </row>
    <row r="175" spans="1:17">
      <c r="A175" s="2"/>
      <c r="O175" s="3"/>
      <c r="P175" s="3"/>
      <c r="Q175" s="3"/>
    </row>
    <row r="176" spans="1:17">
      <c r="A176" s="2"/>
      <c r="O176" s="3"/>
      <c r="P176" s="3"/>
      <c r="Q176" s="3"/>
    </row>
    <row r="177" spans="1:17">
      <c r="A177" s="2"/>
      <c r="O177" s="3"/>
      <c r="P177" s="3"/>
      <c r="Q177" s="3"/>
    </row>
    <row r="178" spans="1:17">
      <c r="A178" s="2"/>
      <c r="O178" s="3"/>
      <c r="P178" s="3"/>
      <c r="Q178" s="3"/>
    </row>
    <row r="179" spans="1:17">
      <c r="A179" s="2"/>
      <c r="O179" s="3"/>
      <c r="P179" s="3"/>
      <c r="Q179" s="3"/>
    </row>
    <row r="180" spans="1:17">
      <c r="A180" s="2"/>
      <c r="O180" s="3"/>
      <c r="P180" s="3"/>
      <c r="Q180" s="3"/>
    </row>
    <row r="181" spans="1:17">
      <c r="A181" s="2"/>
      <c r="O181" s="3"/>
      <c r="P181" s="3"/>
      <c r="Q181" s="3"/>
    </row>
    <row r="182" spans="1:17">
      <c r="A182" s="2"/>
      <c r="O182" s="3"/>
      <c r="P182" s="3"/>
      <c r="Q182" s="3"/>
    </row>
    <row r="183" spans="1:17">
      <c r="A183" s="2"/>
      <c r="O183" s="3"/>
      <c r="P183" s="3"/>
      <c r="Q183" s="3"/>
    </row>
    <row r="184" spans="1:17">
      <c r="A184" s="2"/>
      <c r="O184" s="3"/>
      <c r="P184" s="3"/>
      <c r="Q184" s="3"/>
    </row>
    <row r="185" spans="1:17">
      <c r="A185" s="2"/>
      <c r="O185" s="3"/>
      <c r="P185" s="3"/>
      <c r="Q185" s="3"/>
    </row>
    <row r="186" spans="1:17">
      <c r="A186" s="2"/>
      <c r="O186" s="3"/>
      <c r="P186" s="3"/>
      <c r="Q186" s="3"/>
    </row>
    <row r="187" spans="1:17">
      <c r="A187" s="2"/>
      <c r="O187" s="3"/>
      <c r="P187" s="3"/>
      <c r="Q187" s="3"/>
    </row>
    <row r="188" spans="1:17">
      <c r="A188" s="2"/>
      <c r="O188" s="3"/>
      <c r="P188" s="3"/>
      <c r="Q188" s="3"/>
    </row>
    <row r="189" spans="1:17">
      <c r="A189" s="2"/>
      <c r="O189" s="3"/>
      <c r="P189" s="3"/>
      <c r="Q189" s="3"/>
    </row>
    <row r="190" spans="1:17">
      <c r="A190" s="2"/>
      <c r="O190" s="3"/>
      <c r="P190" s="3"/>
      <c r="Q190" s="3"/>
    </row>
    <row r="191" spans="1:17">
      <c r="A191" s="2"/>
      <c r="O191" s="3"/>
      <c r="P191" s="3"/>
      <c r="Q191" s="3"/>
    </row>
    <row r="192" spans="1:17">
      <c r="A192" s="2"/>
      <c r="O192" s="3"/>
      <c r="P192" s="3"/>
      <c r="Q192" s="3"/>
    </row>
    <row r="193" spans="1:17">
      <c r="A193" s="2"/>
      <c r="O193" s="3"/>
      <c r="P193" s="3"/>
      <c r="Q193" s="3"/>
    </row>
    <row r="194" spans="1:17">
      <c r="A194" s="2"/>
      <c r="O194" s="3"/>
      <c r="P194" s="3"/>
      <c r="Q194" s="3"/>
    </row>
    <row r="195" spans="1:17">
      <c r="A195" s="2"/>
      <c r="O195" s="3"/>
      <c r="P195" s="3"/>
      <c r="Q195" s="3"/>
    </row>
    <row r="196" spans="1:17">
      <c r="A196" s="2"/>
      <c r="O196" s="3"/>
      <c r="P196" s="3"/>
      <c r="Q196" s="3"/>
    </row>
    <row r="197" spans="1:17">
      <c r="A197" s="2"/>
      <c r="O197" s="3"/>
      <c r="P197" s="3"/>
      <c r="Q197" s="3"/>
    </row>
    <row r="198" spans="1:17">
      <c r="A198" s="2"/>
      <c r="O198" s="3"/>
      <c r="P198" s="3"/>
      <c r="Q198" s="3"/>
    </row>
    <row r="199" spans="1:17">
      <c r="A199" s="2"/>
      <c r="O199" s="3"/>
      <c r="P199" s="3"/>
      <c r="Q199" s="3"/>
    </row>
    <row r="200" spans="1:17">
      <c r="A200" s="2"/>
      <c r="O200" s="3"/>
      <c r="P200" s="3"/>
      <c r="Q200" s="3"/>
    </row>
    <row r="201" spans="1:17">
      <c r="A201" s="2"/>
    </row>
    <row r="202" spans="1:17">
      <c r="A202" s="2"/>
    </row>
    <row r="203" spans="1:17">
      <c r="A203" s="2"/>
    </row>
    <row r="204" spans="1:17">
      <c r="A204" s="2"/>
    </row>
    <row r="205" spans="1:17">
      <c r="A205" s="2"/>
    </row>
    <row r="206" spans="1:17">
      <c r="A206" s="2"/>
    </row>
    <row r="207" spans="1:17">
      <c r="A207" s="2"/>
    </row>
    <row r="208" spans="1:17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</sheetData>
  <sheetProtection algorithmName="SHA-512" hashValue="Hs98rt0fyGieoYW0OeWapfBkQKquGtJHmOgpbwoI4U4e1nZm3XM10Rt4Zzg5KCGkfGrjdAQyWFUX7AVK2iDaOw==" saltValue="FCKgNADvwb7XcMUdaMgi6Q==" spinCount="100000" sheet="1" objects="1" scenarios="1" selectLockedCells="1"/>
  <mergeCells count="5">
    <mergeCell ref="I5:K5"/>
    <mergeCell ref="M5:O5"/>
    <mergeCell ref="C7:C8"/>
    <mergeCell ref="I7:K7"/>
    <mergeCell ref="M7:O7"/>
  </mergeCells>
  <phoneticPr fontId="0" type="noConversion"/>
  <printOptions horizontalCentered="1" verticalCentered="1"/>
  <pageMargins left="0" right="0" top="0" bottom="0" header="0" footer="0"/>
  <pageSetup paperSize="9" orientation="landscape" horizontalDpi="1200" verticalDpi="12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15</vt:i4>
      </vt:variant>
    </vt:vector>
  </HeadingPairs>
  <TitlesOfParts>
    <vt:vector size="32" baseType="lpstr">
      <vt:lpstr>0FRONT</vt:lpstr>
      <vt:lpstr>1ALG</vt:lpstr>
      <vt:lpstr>2INV</vt:lpstr>
      <vt:lpstr>3FIN</vt:lpstr>
      <vt:lpstr>4OMZ5BRW</vt:lpstr>
      <vt:lpstr>6PER</vt:lpstr>
      <vt:lpstr>7UUR1</vt:lpstr>
      <vt:lpstr>8UUR2</vt:lpstr>
      <vt:lpstr>9PER2</vt:lpstr>
      <vt:lpstr>10HUI</vt:lpstr>
      <vt:lpstr>11VER</vt:lpstr>
      <vt:lpstr>12BED</vt:lpstr>
      <vt:lpstr>13AUTBL</vt:lpstr>
      <vt:lpstr>14ALG</vt:lpstr>
      <vt:lpstr>15W&amp;V</vt:lpstr>
      <vt:lpstr>16BALANS</vt:lpstr>
      <vt:lpstr>Calculaties</vt:lpstr>
      <vt:lpstr>'10HUI'!Afdrukbereik</vt:lpstr>
      <vt:lpstr>'11VER'!Afdrukbereik</vt:lpstr>
      <vt:lpstr>'12BED'!Afdrukbereik</vt:lpstr>
      <vt:lpstr>'13AUTBL'!Afdrukbereik</vt:lpstr>
      <vt:lpstr>'14ALG'!Afdrukbereik</vt:lpstr>
      <vt:lpstr>'15W&amp;V'!Afdrukbereik</vt:lpstr>
      <vt:lpstr>'16BALANS'!Afdrukbereik</vt:lpstr>
      <vt:lpstr>'1ALG'!Afdrukbereik</vt:lpstr>
      <vt:lpstr>'2INV'!Afdrukbereik</vt:lpstr>
      <vt:lpstr>'3FIN'!Afdrukbereik</vt:lpstr>
      <vt:lpstr>'4OMZ5BRW'!Afdrukbereik</vt:lpstr>
      <vt:lpstr>'6PER'!Afdrukbereik</vt:lpstr>
      <vt:lpstr>'7UUR1'!Afdrukbereik</vt:lpstr>
      <vt:lpstr>'8UUR2'!Afdrukbereik</vt:lpstr>
      <vt:lpstr>'9PER2'!Afdrukbereik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Krijnen, Andre</dc:creator>
  <cp:lastModifiedBy>Cooks Corssover</cp:lastModifiedBy>
  <cp:lastPrinted>2013-03-05T09:38:20Z</cp:lastPrinted>
  <dcterms:created xsi:type="dcterms:W3CDTF">1998-10-08T19:22:43Z</dcterms:created>
  <dcterms:modified xsi:type="dcterms:W3CDTF">2019-06-20T12:58:15Z</dcterms:modified>
</cp:coreProperties>
</file>